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Лист1!$A$1:$H$57</definedName>
    <definedName name="_xlnm.Print_Area" localSheetId="0">Лист1!$A$1:$H$58</definedName>
    <definedName name="Сверка_05.06.2017" localSheetId="0">Лист1!$A$1:$H$58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9" i="1" l="1"/>
  <c r="F49" i="1"/>
  <c r="F50" i="1" s="1"/>
  <c r="D49" i="1"/>
  <c r="E49" i="1" s="1"/>
  <c r="C49" i="1"/>
  <c r="H48" i="1"/>
  <c r="E48" i="1"/>
  <c r="H47" i="1"/>
  <c r="E47" i="1"/>
  <c r="H46" i="1"/>
  <c r="H45" i="1"/>
  <c r="E45" i="1"/>
  <c r="H44" i="1"/>
  <c r="E44" i="1"/>
  <c r="H43" i="1"/>
  <c r="E43" i="1"/>
  <c r="H42" i="1"/>
  <c r="E42" i="1"/>
  <c r="G41" i="1"/>
  <c r="H41" i="1" s="1"/>
  <c r="F41" i="1"/>
  <c r="D41" i="1"/>
  <c r="C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H25" i="1" s="1"/>
  <c r="F25" i="1"/>
  <c r="D25" i="1"/>
  <c r="C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G50" i="1" l="1"/>
  <c r="H50" i="1" s="1"/>
  <c r="E41" i="1"/>
  <c r="E25" i="1"/>
  <c r="E13" i="1"/>
  <c r="D50" i="1"/>
  <c r="H13" i="1"/>
  <c r="C50" i="1"/>
  <c r="H49" i="1"/>
  <c r="E50" i="1" l="1"/>
</calcChain>
</file>

<file path=xl/sharedStrings.xml><?xml version="1.0" encoding="utf-8"?>
<sst xmlns="http://schemas.openxmlformats.org/spreadsheetml/2006/main" count="76" uniqueCount="54">
  <si>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</si>
  <si>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</si>
  <si>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</si>
  <si>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</si>
  <si>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</si>
  <si>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</si>
  <si>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(38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</si>
  <si>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</si>
  <si>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</si>
  <si>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</si>
  <si>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</si>
  <si>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</si>
  <si>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</si>
  <si>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</si>
  <si>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</si>
  <si>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(36 пользователя ВБР)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</si>
  <si>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</si>
  <si>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</si>
  <si>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</si>
  <si>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</si>
  <si>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</si>
  <si>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</si>
  <si>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</si>
  <si>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</si>
  <si>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</si>
  <si>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</si>
  <si>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(54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</si>
  <si>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</si>
  <si>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</si>
  <si>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</si>
  <si>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</si>
  <si>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</si>
  <si>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</si>
  <si>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</si>
  <si>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</si>
  <si>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</si>
  <si>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</si>
  <si>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</si>
  <si>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</si>
  <si>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</si>
  <si>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0/62</t>
  </si>
  <si>
    <t>* Утверждено сертификатов на уловы  - 0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</si>
  <si>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</si>
  <si>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</si>
  <si>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</si>
  <si>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</si>
  <si>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</si>
  <si>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</si>
  <si>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>*Аннулировано разрешений - 17</t>
  </si>
  <si>
    <t>* Внесено изменений в разрешения — 272</t>
  </si>
  <si>
    <t>Выдано разрешений на добычу ВБР — 449</t>
  </si>
  <si>
    <t>по состоянию на 31.08.2018 и 31.08.2019  (в сравнении)</t>
  </si>
  <si>
    <t>По состоянию на 31.08.2019 г.</t>
  </si>
  <si>
    <t>* Заключено договоров пользования ВБР — 549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</si>
</sst>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5"/>
  <sheetViews>
    <sheetView tabSelected="1" view="pageBreakPreview" topLeftCell="A40" zoomScale="59" zoomScaleNormal="70" zoomScalePageLayoutView="59" workbookViewId="0">
      <selection activeCell="E55" sqref="E55"/>
    </sheetView>
  </sheetViews>
  <sheetFormatPr defaultColWidth="8.7109375" defaultRowHeight="15" x14ac:dyDescent="0.25"/>
  <cols>
    <col min="1" max="1" width="28.85546875" customWidth="1"/>
    <col min="2" max="2" width="31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9"/>
      <c r="J1" s="39"/>
      <c r="K1" s="39"/>
    </row>
    <row r="2" spans="1:11" ht="25.5" customHeight="1" x14ac:dyDescent="0.25">
      <c r="A2" s="38" t="s">
        <v>51</v>
      </c>
      <c r="B2" s="38"/>
      <c r="C2" s="38"/>
      <c r="D2" s="38"/>
      <c r="E2" s="38"/>
      <c r="F2" s="38"/>
      <c r="G2" s="38"/>
      <c r="H2" s="38"/>
      <c r="I2" s="39"/>
      <c r="J2" s="39"/>
      <c r="K2" s="39"/>
    </row>
    <row r="3" spans="1:11" ht="7.5" customHeight="1" x14ac:dyDescent="0.25">
      <c r="I3" s="39"/>
      <c r="J3" s="39"/>
      <c r="K3" s="39"/>
    </row>
    <row r="4" spans="1:11" ht="20.25" customHeight="1" x14ac:dyDescent="0.25">
      <c r="A4" s="36" t="s">
        <v>1</v>
      </c>
      <c r="B4" s="36" t="s">
        <v>2</v>
      </c>
      <c r="C4" s="36">
        <v>2018</v>
      </c>
      <c r="D4" s="36"/>
      <c r="E4" s="36"/>
      <c r="F4" s="36">
        <v>2019</v>
      </c>
      <c r="G4" s="36"/>
      <c r="H4" s="36"/>
      <c r="I4" s="39"/>
      <c r="J4" s="39"/>
      <c r="K4" s="39"/>
    </row>
    <row r="5" spans="1:11" ht="20.25" x14ac:dyDescent="0.25">
      <c r="A5" s="36"/>
      <c r="B5" s="36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6" t="s">
        <v>6</v>
      </c>
      <c r="B6" s="3" t="s">
        <v>7</v>
      </c>
      <c r="C6" s="2">
        <v>42552.3</v>
      </c>
      <c r="D6" s="27">
        <v>31908.190000000002</v>
      </c>
      <c r="E6" s="5">
        <f t="shared" ref="E6:E45" si="0">D6/C6</f>
        <v>0.74985817452875636</v>
      </c>
      <c r="F6" s="4">
        <v>42274.898999999998</v>
      </c>
      <c r="G6" s="27">
        <v>35169.434999999998</v>
      </c>
      <c r="H6" s="5">
        <f t="shared" ref="H6:H50" si="1">G6/F6</f>
        <v>0.83192238969039289</v>
      </c>
    </row>
    <row r="7" spans="1:11" ht="40.5" x14ac:dyDescent="0.25">
      <c r="A7" s="36"/>
      <c r="B7" s="3" t="s">
        <v>8</v>
      </c>
      <c r="C7" s="2">
        <v>24224.539000000001</v>
      </c>
      <c r="D7" s="27">
        <v>10124.140999999996</v>
      </c>
      <c r="E7" s="5">
        <f t="shared" si="0"/>
        <v>0.41792915027196165</v>
      </c>
      <c r="F7" s="4">
        <v>24710.457999999999</v>
      </c>
      <c r="G7" s="27">
        <v>9244.5480000000007</v>
      </c>
      <c r="H7" s="5">
        <f t="shared" si="1"/>
        <v>0.37411479787222079</v>
      </c>
    </row>
    <row r="8" spans="1:11" ht="20.25" x14ac:dyDescent="0.25">
      <c r="A8" s="36"/>
      <c r="B8" s="3" t="s">
        <v>9</v>
      </c>
      <c r="C8" s="2">
        <v>5878.4470000000001</v>
      </c>
      <c r="D8" s="27">
        <v>1778.0890000000004</v>
      </c>
      <c r="E8" s="5">
        <f t="shared" si="0"/>
        <v>0.30247597707353668</v>
      </c>
      <c r="F8" s="4">
        <v>5522.5619999999999</v>
      </c>
      <c r="G8" s="27">
        <v>1620.136</v>
      </c>
      <c r="H8" s="5">
        <f t="shared" si="1"/>
        <v>0.29336673811901071</v>
      </c>
    </row>
    <row r="9" spans="1:11" ht="20.25" x14ac:dyDescent="0.25">
      <c r="A9" s="36"/>
      <c r="B9" s="3" t="s">
        <v>10</v>
      </c>
      <c r="C9" s="2">
        <v>1611.04</v>
      </c>
      <c r="D9" s="27">
        <v>536.07100000000003</v>
      </c>
      <c r="E9" s="5">
        <f t="shared" si="0"/>
        <v>0.33274841096434604</v>
      </c>
      <c r="F9" s="4">
        <v>1671.5550000000001</v>
      </c>
      <c r="G9" s="27">
        <v>208.21599999999995</v>
      </c>
      <c r="H9" s="5">
        <f t="shared" si="1"/>
        <v>0.12456425304581659</v>
      </c>
    </row>
    <row r="10" spans="1:11" ht="20.25" x14ac:dyDescent="0.25">
      <c r="A10" s="36"/>
      <c r="B10" s="3" t="s">
        <v>11</v>
      </c>
      <c r="C10" s="2">
        <v>49.9</v>
      </c>
      <c r="D10" s="4">
        <v>2.5000000000000001E-2</v>
      </c>
      <c r="E10" s="5">
        <f t="shared" si="0"/>
        <v>5.010020040080161E-4</v>
      </c>
      <c r="F10" s="4">
        <v>48</v>
      </c>
      <c r="G10" s="27">
        <v>5.3999999999999999E-2</v>
      </c>
      <c r="H10" s="5">
        <f t="shared" si="1"/>
        <v>1.1249999999999999E-3</v>
      </c>
    </row>
    <row r="11" spans="1:11" ht="20.25" x14ac:dyDescent="0.25">
      <c r="A11" s="36"/>
      <c r="B11" s="3" t="s">
        <v>12</v>
      </c>
      <c r="C11" s="2">
        <v>23.69</v>
      </c>
      <c r="D11" s="4">
        <v>6.95</v>
      </c>
      <c r="E11" s="5">
        <f t="shared" si="0"/>
        <v>0.29337273111017304</v>
      </c>
      <c r="F11" s="4">
        <v>24.56</v>
      </c>
      <c r="G11" s="27">
        <v>0.57399999999999995</v>
      </c>
      <c r="H11" s="5">
        <f t="shared" si="1"/>
        <v>2.3371335504885994E-2</v>
      </c>
    </row>
    <row r="12" spans="1:11" ht="20.25" x14ac:dyDescent="0.25">
      <c r="A12" s="36"/>
      <c r="B12" s="3" t="s">
        <v>13</v>
      </c>
      <c r="C12" s="2">
        <v>15</v>
      </c>
      <c r="D12" s="2"/>
      <c r="E12" s="5">
        <f t="shared" si="0"/>
        <v>0</v>
      </c>
      <c r="F12" s="4">
        <v>15</v>
      </c>
      <c r="G12" s="4"/>
      <c r="H12" s="5">
        <f t="shared" si="1"/>
        <v>0</v>
      </c>
    </row>
    <row r="13" spans="1:11" ht="20.25" x14ac:dyDescent="0.25">
      <c r="A13" s="6" t="s">
        <v>14</v>
      </c>
      <c r="B13" s="3"/>
      <c r="C13" s="7">
        <f>SUM(C6:C12)</f>
        <v>74354.915999999997</v>
      </c>
      <c r="D13" s="8">
        <f>SUM(D6:D12)</f>
        <v>44353.466</v>
      </c>
      <c r="E13" s="9">
        <f t="shared" si="0"/>
        <v>0.59651020249958997</v>
      </c>
      <c r="F13" s="7">
        <f>SUM(F6:F12)</f>
        <v>74267.033999999985</v>
      </c>
      <c r="G13" s="8">
        <f>SUM(G6:G12)</f>
        <v>46242.962999999996</v>
      </c>
      <c r="H13" s="9">
        <f t="shared" si="1"/>
        <v>0.62265800193394027</v>
      </c>
    </row>
    <row r="14" spans="1:11" ht="40.5" customHeight="1" x14ac:dyDescent="0.25">
      <c r="A14" s="36" t="s">
        <v>15</v>
      </c>
      <c r="B14" s="3" t="s">
        <v>8</v>
      </c>
      <c r="C14" s="2">
        <v>4000</v>
      </c>
      <c r="D14" s="27">
        <v>2390.4209999999998</v>
      </c>
      <c r="E14" s="5">
        <f t="shared" si="0"/>
        <v>0.59760524999999998</v>
      </c>
      <c r="F14" s="4">
        <v>3970.0549999999998</v>
      </c>
      <c r="G14" s="27">
        <v>3073.9859999999999</v>
      </c>
      <c r="H14" s="5">
        <f t="shared" si="1"/>
        <v>0.77429305135571169</v>
      </c>
    </row>
    <row r="15" spans="1:11" ht="20.25" x14ac:dyDescent="0.25">
      <c r="A15" s="36"/>
      <c r="B15" s="3" t="s">
        <v>16</v>
      </c>
      <c r="C15" s="2">
        <v>288.08999999999997</v>
      </c>
      <c r="D15" s="27">
        <v>34.128</v>
      </c>
      <c r="E15" s="5">
        <f t="shared" si="0"/>
        <v>0.11846298031865043</v>
      </c>
      <c r="F15" s="4">
        <v>266.589</v>
      </c>
      <c r="G15" s="27">
        <v>77.288999999999987</v>
      </c>
      <c r="H15" s="5">
        <f t="shared" si="1"/>
        <v>0.28991818867245078</v>
      </c>
    </row>
    <row r="16" spans="1:11" ht="20.25" x14ac:dyDescent="0.25">
      <c r="A16" s="36"/>
      <c r="B16" s="3" t="s">
        <v>17</v>
      </c>
      <c r="C16" s="2">
        <v>148.99</v>
      </c>
      <c r="D16" s="27">
        <v>15.544</v>
      </c>
      <c r="E16" s="5">
        <f t="shared" si="0"/>
        <v>0.10432914960735619</v>
      </c>
      <c r="F16" s="4">
        <v>146.99600000000001</v>
      </c>
      <c r="G16" s="27">
        <v>50.768999999999998</v>
      </c>
      <c r="H16" s="5">
        <f t="shared" si="1"/>
        <v>0.34537674494544068</v>
      </c>
    </row>
    <row r="17" spans="1:8" ht="43.5" customHeight="1" x14ac:dyDescent="0.25">
      <c r="A17" s="36"/>
      <c r="B17" s="3" t="s">
        <v>18</v>
      </c>
      <c r="C17" s="2">
        <v>79.8</v>
      </c>
      <c r="D17" s="27">
        <v>5.3320000000000007</v>
      </c>
      <c r="E17" s="5">
        <f t="shared" si="0"/>
        <v>6.6817042606516303E-2</v>
      </c>
      <c r="F17" s="4">
        <v>76.161000000000001</v>
      </c>
      <c r="G17" s="27">
        <v>6.077</v>
      </c>
      <c r="H17" s="5">
        <f t="shared" si="1"/>
        <v>7.9791494334370605E-2</v>
      </c>
    </row>
    <row r="18" spans="1:8" ht="20.25" x14ac:dyDescent="0.25">
      <c r="A18" s="36"/>
      <c r="B18" s="3" t="s">
        <v>19</v>
      </c>
      <c r="C18" s="2">
        <v>99.79</v>
      </c>
      <c r="D18" s="27">
        <v>13.276</v>
      </c>
      <c r="E18" s="5">
        <f t="shared" si="0"/>
        <v>0.13303938270367771</v>
      </c>
      <c r="F18" s="4">
        <v>96.5</v>
      </c>
      <c r="G18" s="27">
        <v>25.658999999999999</v>
      </c>
      <c r="H18" s="5">
        <f t="shared" si="1"/>
        <v>0.26589637305699482</v>
      </c>
    </row>
    <row r="19" spans="1:8" ht="20.25" x14ac:dyDescent="0.25">
      <c r="A19" s="36"/>
      <c r="B19" s="3" t="s">
        <v>20</v>
      </c>
      <c r="C19" s="2">
        <v>69.790000000000006</v>
      </c>
      <c r="D19" s="27">
        <v>19.739000000000001</v>
      </c>
      <c r="E19" s="5">
        <f t="shared" si="0"/>
        <v>0.28283421693652383</v>
      </c>
      <c r="F19" s="10">
        <v>69.83</v>
      </c>
      <c r="G19" s="27">
        <v>27.251000000000001</v>
      </c>
      <c r="H19" s="5">
        <f t="shared" si="1"/>
        <v>0.39024774452241162</v>
      </c>
    </row>
    <row r="20" spans="1:8" ht="31.5" customHeight="1" x14ac:dyDescent="0.25">
      <c r="A20" s="36"/>
      <c r="B20" s="3" t="s">
        <v>21</v>
      </c>
      <c r="C20" s="2">
        <v>19.8</v>
      </c>
      <c r="D20" s="27">
        <v>7.03</v>
      </c>
      <c r="E20" s="5">
        <f t="shared" si="0"/>
        <v>0.35505050505050506</v>
      </c>
      <c r="F20" s="2">
        <v>19.899999999999999</v>
      </c>
      <c r="G20" s="27">
        <v>3.8729999999999998</v>
      </c>
      <c r="H20" s="5">
        <f t="shared" si="1"/>
        <v>0.19462311557788944</v>
      </c>
    </row>
    <row r="21" spans="1:8" ht="20.25" x14ac:dyDescent="0.25">
      <c r="A21" s="36"/>
      <c r="B21" s="3" t="s">
        <v>22</v>
      </c>
      <c r="C21" s="2">
        <v>5</v>
      </c>
      <c r="D21" s="27">
        <v>3.2000000000000001E-2</v>
      </c>
      <c r="E21" s="5">
        <f t="shared" si="0"/>
        <v>6.4000000000000003E-3</v>
      </c>
      <c r="F21" s="2">
        <v>4.95</v>
      </c>
      <c r="G21" s="27"/>
      <c r="H21" s="5">
        <f t="shared" si="1"/>
        <v>0</v>
      </c>
    </row>
    <row r="22" spans="1:8" ht="20.25" x14ac:dyDescent="0.25">
      <c r="A22" s="36"/>
      <c r="B22" s="3" t="s">
        <v>23</v>
      </c>
      <c r="C22" s="2">
        <v>5</v>
      </c>
      <c r="D22" s="27">
        <v>5.4000000000000006E-2</v>
      </c>
      <c r="E22" s="5">
        <f t="shared" si="0"/>
        <v>1.0800000000000001E-2</v>
      </c>
      <c r="F22" s="2">
        <v>4.99</v>
      </c>
      <c r="G22" s="27">
        <v>1.3999999999999999E-2</v>
      </c>
      <c r="H22" s="5">
        <f t="shared" si="1"/>
        <v>2.8056112224448893E-3</v>
      </c>
    </row>
    <row r="23" spans="1:8" ht="20.25" x14ac:dyDescent="0.25">
      <c r="A23" s="36"/>
      <c r="B23" s="3" t="s">
        <v>24</v>
      </c>
      <c r="C23" s="2">
        <v>0.99</v>
      </c>
      <c r="D23" s="28"/>
      <c r="E23" s="5">
        <f t="shared" si="0"/>
        <v>0</v>
      </c>
      <c r="F23" s="2">
        <v>0.75</v>
      </c>
      <c r="G23" s="27"/>
      <c r="H23" s="5">
        <f t="shared" si="1"/>
        <v>0</v>
      </c>
    </row>
    <row r="24" spans="1:8" ht="45" customHeight="1" x14ac:dyDescent="0.25">
      <c r="A24" s="36"/>
      <c r="B24" s="3" t="s">
        <v>25</v>
      </c>
      <c r="C24" s="2">
        <v>99.8</v>
      </c>
      <c r="D24" s="27">
        <v>32.898000000000003</v>
      </c>
      <c r="E24" s="5">
        <f t="shared" si="0"/>
        <v>0.32963927855711428</v>
      </c>
      <c r="F24" s="2">
        <v>99.82</v>
      </c>
      <c r="G24" s="27">
        <v>38.833999999999996</v>
      </c>
      <c r="H24" s="5">
        <f t="shared" si="1"/>
        <v>0.38904027249048284</v>
      </c>
    </row>
    <row r="25" spans="1:8" ht="25.5" customHeight="1" x14ac:dyDescent="0.25">
      <c r="A25" s="6" t="s">
        <v>14</v>
      </c>
      <c r="B25" s="3"/>
      <c r="C25" s="7">
        <f>SUM(C14:C24)</f>
        <v>4817.05</v>
      </c>
      <c r="D25" s="8">
        <f>SUM(D14:D24)</f>
        <v>2518.4540000000002</v>
      </c>
      <c r="E25" s="9">
        <f t="shared" si="0"/>
        <v>0.52282081356847032</v>
      </c>
      <c r="F25" s="7">
        <f>SUM(F14:F24)</f>
        <v>4756.5409999999993</v>
      </c>
      <c r="G25" s="8">
        <f>SUM(G14:G24)</f>
        <v>3303.752</v>
      </c>
      <c r="H25" s="9">
        <f t="shared" si="1"/>
        <v>0.69457027701432628</v>
      </c>
    </row>
    <row r="26" spans="1:8" ht="20.25" customHeight="1" x14ac:dyDescent="0.25">
      <c r="A26" s="36" t="s">
        <v>26</v>
      </c>
      <c r="B26" s="3" t="s">
        <v>16</v>
      </c>
      <c r="C26" s="2">
        <v>1190.7339999999999</v>
      </c>
      <c r="D26" s="27">
        <v>126.718</v>
      </c>
      <c r="E26" s="5">
        <f t="shared" si="0"/>
        <v>0.10642007366884629</v>
      </c>
      <c r="F26" s="4">
        <v>1141.1880000000001</v>
      </c>
      <c r="G26" s="27">
        <v>262.75</v>
      </c>
      <c r="H26" s="5">
        <f t="shared" si="1"/>
        <v>0.23024251919929054</v>
      </c>
    </row>
    <row r="27" spans="1:8" ht="20.25" x14ac:dyDescent="0.25">
      <c r="A27" s="36"/>
      <c r="B27" s="3" t="s">
        <v>17</v>
      </c>
      <c r="C27" s="2">
        <v>258.012</v>
      </c>
      <c r="D27" s="27">
        <v>51.328999999999994</v>
      </c>
      <c r="E27" s="5">
        <f t="shared" si="0"/>
        <v>0.19894035936313037</v>
      </c>
      <c r="F27" s="4">
        <v>255.27699999999999</v>
      </c>
      <c r="G27" s="27">
        <v>89.10799999999999</v>
      </c>
      <c r="H27" s="5">
        <f t="shared" si="1"/>
        <v>0.34906395797506234</v>
      </c>
    </row>
    <row r="28" spans="1:8" ht="47.25" customHeight="1" x14ac:dyDescent="0.25">
      <c r="A28" s="36"/>
      <c r="B28" s="3" t="s">
        <v>18</v>
      </c>
      <c r="C28" s="2">
        <v>348.71300000000002</v>
      </c>
      <c r="D28" s="27">
        <v>14.636999999999999</v>
      </c>
      <c r="E28" s="5">
        <f t="shared" si="0"/>
        <v>4.1974345665346566E-2</v>
      </c>
      <c r="F28" s="4">
        <v>298.935</v>
      </c>
      <c r="G28" s="27">
        <v>43.893000000000001</v>
      </c>
      <c r="H28" s="5">
        <f t="shared" si="1"/>
        <v>0.14683125094083999</v>
      </c>
    </row>
    <row r="29" spans="1:8" ht="20.25" x14ac:dyDescent="0.25">
      <c r="A29" s="36"/>
      <c r="B29" s="3" t="s">
        <v>19</v>
      </c>
      <c r="C29" s="2">
        <v>567.88099999999997</v>
      </c>
      <c r="D29" s="27">
        <v>221.41399999999999</v>
      </c>
      <c r="E29" s="5">
        <f t="shared" si="0"/>
        <v>0.38989506604376623</v>
      </c>
      <c r="F29" s="4">
        <v>568.08000000000004</v>
      </c>
      <c r="G29" s="27">
        <v>211.96599999999995</v>
      </c>
      <c r="H29" s="5">
        <f t="shared" si="1"/>
        <v>0.37312702436276568</v>
      </c>
    </row>
    <row r="30" spans="1:8" ht="20.25" x14ac:dyDescent="0.25">
      <c r="A30" s="36"/>
      <c r="B30" s="3" t="s">
        <v>20</v>
      </c>
      <c r="C30" s="2">
        <v>199.59</v>
      </c>
      <c r="D30" s="27">
        <v>86.34</v>
      </c>
      <c r="E30" s="5">
        <f t="shared" si="0"/>
        <v>0.43258680294603941</v>
      </c>
      <c r="F30" s="2">
        <v>199.78</v>
      </c>
      <c r="G30" s="27">
        <v>143.65100000000001</v>
      </c>
      <c r="H30" s="5">
        <f t="shared" si="1"/>
        <v>0.71904595054560017</v>
      </c>
    </row>
    <row r="31" spans="1:8" ht="48.75" customHeight="1" x14ac:dyDescent="0.25">
      <c r="A31" s="36"/>
      <c r="B31" s="3" t="s">
        <v>27</v>
      </c>
      <c r="C31" s="2">
        <v>299.89999999999998</v>
      </c>
      <c r="D31" s="28">
        <v>162.95400000000001</v>
      </c>
      <c r="E31" s="5">
        <f t="shared" si="0"/>
        <v>0.54336112037345785</v>
      </c>
      <c r="F31" s="2">
        <v>399.99</v>
      </c>
      <c r="G31" s="27">
        <v>338.99099999999999</v>
      </c>
      <c r="H31" s="5">
        <f t="shared" si="1"/>
        <v>0.8474986874671866</v>
      </c>
    </row>
    <row r="32" spans="1:8" ht="20.25" x14ac:dyDescent="0.25">
      <c r="A32" s="36"/>
      <c r="B32" s="3" t="s">
        <v>28</v>
      </c>
      <c r="C32" s="2">
        <v>99.5</v>
      </c>
      <c r="D32" s="28">
        <v>11.401999999999999</v>
      </c>
      <c r="E32" s="5">
        <f t="shared" si="0"/>
        <v>0.1145929648241206</v>
      </c>
      <c r="F32" s="2">
        <v>99.6</v>
      </c>
      <c r="G32" s="27">
        <v>0.41199999999999998</v>
      </c>
      <c r="H32" s="5">
        <f t="shared" si="1"/>
        <v>4.1365461847389555E-3</v>
      </c>
    </row>
    <row r="33" spans="1:19" ht="20.25" x14ac:dyDescent="0.25">
      <c r="A33" s="36"/>
      <c r="B33" s="3" t="s">
        <v>21</v>
      </c>
      <c r="C33" s="2">
        <v>1.8</v>
      </c>
      <c r="D33" s="27">
        <v>5.2999999999999999E-2</v>
      </c>
      <c r="E33" s="5">
        <f t="shared" si="0"/>
        <v>2.9444444444444443E-2</v>
      </c>
      <c r="F33" s="2">
        <v>1.9</v>
      </c>
      <c r="G33" s="27">
        <v>0.109</v>
      </c>
      <c r="H33" s="5">
        <f t="shared" si="1"/>
        <v>5.7368421052631582E-2</v>
      </c>
    </row>
    <row r="34" spans="1:19" ht="20.25" x14ac:dyDescent="0.25">
      <c r="A34" s="36"/>
      <c r="B34" s="3" t="s">
        <v>22</v>
      </c>
      <c r="C34" s="2">
        <v>49.7</v>
      </c>
      <c r="D34" s="27">
        <v>0.85799999999999987</v>
      </c>
      <c r="E34" s="5">
        <f t="shared" si="0"/>
        <v>1.7263581488933599E-2</v>
      </c>
      <c r="F34" s="2">
        <v>49.07</v>
      </c>
      <c r="G34" s="27">
        <v>1.151</v>
      </c>
      <c r="H34" s="5">
        <f t="shared" si="1"/>
        <v>2.3456286937028736E-2</v>
      </c>
    </row>
    <row r="35" spans="1:19" ht="20.25" x14ac:dyDescent="0.25">
      <c r="A35" s="36"/>
      <c r="B35" s="3" t="s">
        <v>23</v>
      </c>
      <c r="C35" s="2">
        <v>29.69</v>
      </c>
      <c r="D35" s="27">
        <v>2.64</v>
      </c>
      <c r="E35" s="5">
        <f t="shared" si="0"/>
        <v>8.8918827888177843E-2</v>
      </c>
      <c r="F35" s="2">
        <v>29.78</v>
      </c>
      <c r="G35" s="27">
        <v>4.8049999999999988</v>
      </c>
      <c r="H35" s="5">
        <f t="shared" si="1"/>
        <v>0.16134989926124912</v>
      </c>
    </row>
    <row r="36" spans="1:19" ht="20.25" x14ac:dyDescent="0.25">
      <c r="A36" s="36"/>
      <c r="B36" s="3" t="s">
        <v>24</v>
      </c>
      <c r="C36" s="2">
        <v>119.69</v>
      </c>
      <c r="D36" s="27">
        <v>9.1999999999999998E-2</v>
      </c>
      <c r="E36" s="5">
        <f t="shared" si="0"/>
        <v>7.6865235190909853E-4</v>
      </c>
      <c r="F36" s="2">
        <v>119.73</v>
      </c>
      <c r="G36" s="27">
        <v>1.2669999999999999</v>
      </c>
      <c r="H36" s="5">
        <f t="shared" si="1"/>
        <v>1.0582143155433056E-2</v>
      </c>
    </row>
    <row r="37" spans="1:19" ht="37.5" customHeight="1" x14ac:dyDescent="0.25">
      <c r="A37" s="36"/>
      <c r="B37" s="3" t="s">
        <v>25</v>
      </c>
      <c r="C37" s="2">
        <v>299.7</v>
      </c>
      <c r="D37" s="27">
        <v>65.222999999999999</v>
      </c>
      <c r="E37" s="5">
        <f t="shared" si="0"/>
        <v>0.21762762762762763</v>
      </c>
      <c r="F37" s="2">
        <v>299.72000000000003</v>
      </c>
      <c r="G37" s="27">
        <v>104.30199999999999</v>
      </c>
      <c r="H37" s="5">
        <f t="shared" si="1"/>
        <v>0.34799813158948345</v>
      </c>
    </row>
    <row r="38" spans="1:19" ht="35.25" customHeight="1" x14ac:dyDescent="0.25">
      <c r="A38" s="36"/>
      <c r="B38" s="3" t="s">
        <v>29</v>
      </c>
      <c r="C38" s="2">
        <v>1.8</v>
      </c>
      <c r="D38" s="27">
        <v>3.4000000000000002E-2</v>
      </c>
      <c r="E38" s="5">
        <f t="shared" si="0"/>
        <v>1.8888888888888889E-2</v>
      </c>
      <c r="F38" s="2">
        <v>1.25</v>
      </c>
      <c r="G38" s="27">
        <v>0.311</v>
      </c>
      <c r="H38" s="5">
        <f t="shared" si="1"/>
        <v>0.24879999999999999</v>
      </c>
    </row>
    <row r="39" spans="1:19" ht="29.25" customHeight="1" x14ac:dyDescent="0.25">
      <c r="A39" s="36"/>
      <c r="B39" s="3" t="s">
        <v>30</v>
      </c>
      <c r="C39" s="2">
        <v>59.97</v>
      </c>
      <c r="D39" s="27">
        <v>10.098999999999998</v>
      </c>
      <c r="E39" s="5">
        <f t="shared" si="0"/>
        <v>0.16840086710021676</v>
      </c>
      <c r="F39" s="2">
        <v>60</v>
      </c>
      <c r="G39" s="27">
        <v>55.644999999999996</v>
      </c>
      <c r="H39" s="5">
        <f t="shared" si="1"/>
        <v>0.92741666666666656</v>
      </c>
    </row>
    <row r="40" spans="1:19" ht="20.25" x14ac:dyDescent="0.25">
      <c r="A40" s="36"/>
      <c r="B40" s="3" t="s">
        <v>31</v>
      </c>
      <c r="C40" s="2">
        <v>49.99</v>
      </c>
      <c r="D40" s="27">
        <v>4.0779999999999994</v>
      </c>
      <c r="E40" s="5">
        <f t="shared" si="0"/>
        <v>8.157631526305259E-2</v>
      </c>
      <c r="F40" s="2">
        <v>50</v>
      </c>
      <c r="G40" s="27">
        <v>15.106999999999999</v>
      </c>
      <c r="H40" s="5">
        <f t="shared" si="1"/>
        <v>0.30213999999999996</v>
      </c>
    </row>
    <row r="41" spans="1:19" ht="20.25" x14ac:dyDescent="0.25">
      <c r="A41" s="6" t="s">
        <v>14</v>
      </c>
      <c r="B41" s="3"/>
      <c r="C41" s="7">
        <f>SUM(C26:C40)</f>
        <v>3576.6699999999996</v>
      </c>
      <c r="D41" s="8">
        <f>SUM(D26:D40)</f>
        <v>757.87099999999998</v>
      </c>
      <c r="E41" s="9">
        <f t="shared" si="0"/>
        <v>0.2118929059711967</v>
      </c>
      <c r="F41" s="7">
        <f>SUM(F26:F40)</f>
        <v>3574.3</v>
      </c>
      <c r="G41" s="8">
        <f>SUM(G26:G40)</f>
        <v>1273.4679999999998</v>
      </c>
      <c r="H41" s="9">
        <f t="shared" si="1"/>
        <v>0.35628458719189765</v>
      </c>
    </row>
    <row r="42" spans="1:19" ht="40.5" customHeight="1" x14ac:dyDescent="0.25">
      <c r="A42" s="36" t="s">
        <v>32</v>
      </c>
      <c r="B42" s="11" t="s">
        <v>29</v>
      </c>
      <c r="C42" s="2">
        <v>1.35</v>
      </c>
      <c r="D42" s="27">
        <v>0.49400000000000005</v>
      </c>
      <c r="E42" s="5">
        <f t="shared" si="0"/>
        <v>0.36592592592592593</v>
      </c>
      <c r="F42" s="2">
        <v>1.35</v>
      </c>
      <c r="G42" s="27">
        <v>0.58100000000000007</v>
      </c>
      <c r="H42" s="5">
        <f t="shared" si="1"/>
        <v>0.4303703703703704</v>
      </c>
    </row>
    <row r="43" spans="1:19" ht="20.25" x14ac:dyDescent="0.25">
      <c r="A43" s="36"/>
      <c r="B43" s="11" t="s">
        <v>33</v>
      </c>
      <c r="C43" s="2">
        <v>10.5</v>
      </c>
      <c r="D43" s="28">
        <v>0</v>
      </c>
      <c r="E43" s="5">
        <f t="shared" si="0"/>
        <v>0</v>
      </c>
      <c r="F43" s="2">
        <v>10.5</v>
      </c>
      <c r="G43" s="27">
        <v>0.46400000000000002</v>
      </c>
      <c r="H43" s="5">
        <f t="shared" si="1"/>
        <v>4.419047619047619E-2</v>
      </c>
    </row>
    <row r="44" spans="1:19" ht="20.25" x14ac:dyDescent="0.25">
      <c r="A44" s="36"/>
      <c r="B44" s="11" t="s">
        <v>19</v>
      </c>
      <c r="C44" s="2">
        <v>4.3</v>
      </c>
      <c r="D44" s="27">
        <v>0.374</v>
      </c>
      <c r="E44" s="5">
        <f t="shared" si="0"/>
        <v>8.697674418604652E-2</v>
      </c>
      <c r="F44" s="2">
        <v>4.3</v>
      </c>
      <c r="G44" s="27">
        <v>0.37</v>
      </c>
      <c r="H44" s="5">
        <f t="shared" si="1"/>
        <v>8.6046511627906982E-2</v>
      </c>
    </row>
    <row r="45" spans="1:19" ht="20.25" x14ac:dyDescent="0.25">
      <c r="A45" s="36"/>
      <c r="B45" s="11" t="s">
        <v>34</v>
      </c>
      <c r="C45" s="2">
        <v>0.05</v>
      </c>
      <c r="D45" s="27">
        <v>5.0000000000000001E-3</v>
      </c>
      <c r="E45" s="5">
        <f t="shared" si="0"/>
        <v>9.9999999999999992E-2</v>
      </c>
      <c r="F45" s="2">
        <v>0.2</v>
      </c>
      <c r="G45" s="27">
        <v>0.13900000000000001</v>
      </c>
      <c r="H45" s="5">
        <f t="shared" si="1"/>
        <v>0.69500000000000006</v>
      </c>
    </row>
    <row r="46" spans="1:19" ht="20.25" x14ac:dyDescent="0.25">
      <c r="A46" s="36"/>
      <c r="B46" s="11" t="s">
        <v>21</v>
      </c>
      <c r="C46" s="2">
        <v>0.45</v>
      </c>
      <c r="D46" s="27">
        <v>0</v>
      </c>
      <c r="E46" s="5">
        <v>0</v>
      </c>
      <c r="F46" s="2">
        <v>1</v>
      </c>
      <c r="G46" s="27">
        <v>0.38500000000000001</v>
      </c>
      <c r="H46" s="5">
        <f t="shared" si="1"/>
        <v>0.38500000000000001</v>
      </c>
    </row>
    <row r="47" spans="1:19" ht="20.25" x14ac:dyDescent="0.25">
      <c r="A47" s="36"/>
      <c r="B47" s="11" t="s">
        <v>20</v>
      </c>
      <c r="C47" s="2">
        <v>5.0999999999999996</v>
      </c>
      <c r="D47" s="27">
        <v>0.308</v>
      </c>
      <c r="E47" s="5">
        <f>D47/C47</f>
        <v>6.03921568627451E-2</v>
      </c>
      <c r="F47" s="2">
        <v>5.0999999999999996</v>
      </c>
      <c r="G47" s="27">
        <v>0.155</v>
      </c>
      <c r="H47" s="5">
        <f t="shared" si="1"/>
        <v>3.0392156862745101E-2</v>
      </c>
    </row>
    <row r="48" spans="1:19" ht="20.25" x14ac:dyDescent="0.25">
      <c r="A48" s="36"/>
      <c r="B48" s="11" t="s">
        <v>35</v>
      </c>
      <c r="C48" s="2">
        <v>3.3</v>
      </c>
      <c r="D48" s="27">
        <v>0.748</v>
      </c>
      <c r="E48" s="5">
        <f>D48/C48</f>
        <v>0.22666666666666668</v>
      </c>
      <c r="F48" s="2">
        <v>3.3</v>
      </c>
      <c r="G48" s="4">
        <v>6.8000000000000005E-2</v>
      </c>
      <c r="H48" s="5">
        <f t="shared" si="1"/>
        <v>2.060606060606061E-2</v>
      </c>
      <c r="N48" s="12"/>
      <c r="O48" s="37"/>
      <c r="P48" s="37"/>
      <c r="Q48" s="31"/>
      <c r="R48" s="31"/>
      <c r="S48" s="12"/>
    </row>
    <row r="49" spans="1:23" ht="20.25" x14ac:dyDescent="0.25">
      <c r="A49" s="6" t="s">
        <v>14</v>
      </c>
      <c r="B49" s="11"/>
      <c r="C49" s="7">
        <f>SUM(C42:C48)</f>
        <v>25.05</v>
      </c>
      <c r="D49" s="8">
        <f>SUM(D42:D48)</f>
        <v>1.929</v>
      </c>
      <c r="E49" s="9">
        <f>D49/C49</f>
        <v>7.7005988023952102E-2</v>
      </c>
      <c r="F49" s="7">
        <f>SUM(F42:F48)</f>
        <v>25.749999999999996</v>
      </c>
      <c r="G49" s="15">
        <f>SUM(G42:G48)</f>
        <v>2.1619999999999999</v>
      </c>
      <c r="H49" s="9">
        <f t="shared" si="1"/>
        <v>8.3961165048543701E-2</v>
      </c>
      <c r="N49" s="12"/>
      <c r="O49" s="13"/>
      <c r="P49" s="13"/>
      <c r="Q49" s="14"/>
      <c r="R49" s="14"/>
      <c r="S49" s="12"/>
    </row>
    <row r="50" spans="1:23" ht="49.5" customHeight="1" x14ac:dyDescent="0.25">
      <c r="A50" s="1" t="s">
        <v>14</v>
      </c>
      <c r="B50" s="1"/>
      <c r="C50" s="7">
        <f>SUM(C13,C25,C41,C49)</f>
        <v>82773.686000000002</v>
      </c>
      <c r="D50" s="7">
        <f>SUM(D13,D25,D41,D49)</f>
        <v>47631.719999999994</v>
      </c>
      <c r="E50" s="9">
        <f>D50/C50</f>
        <v>0.57544519643597836</v>
      </c>
      <c r="F50" s="7">
        <f>SUM(F13,F25,F41,F49)</f>
        <v>82623.624999999985</v>
      </c>
      <c r="G50" s="7">
        <f>SUM(G13,G25,G41,G49)</f>
        <v>50822.344999999994</v>
      </c>
      <c r="H50" s="9">
        <f t="shared" si="1"/>
        <v>0.61510669617799996</v>
      </c>
      <c r="N50" s="2"/>
    </row>
    <row r="51" spans="1:23" ht="33" customHeight="1" x14ac:dyDescent="0.35">
      <c r="A51" s="32" t="s">
        <v>52</v>
      </c>
      <c r="B51" s="32"/>
      <c r="C51" s="16"/>
      <c r="D51" s="16"/>
      <c r="E51" s="17"/>
      <c r="F51" s="17"/>
      <c r="G51" s="17"/>
      <c r="H51" s="17"/>
    </row>
    <row r="52" spans="1:23" ht="45.75" customHeight="1" x14ac:dyDescent="0.25">
      <c r="A52" s="33" t="s">
        <v>50</v>
      </c>
      <c r="B52" s="33"/>
      <c r="C52" s="18" t="s">
        <v>36</v>
      </c>
      <c r="D52" s="18" t="s">
        <v>37</v>
      </c>
      <c r="E52" s="19"/>
      <c r="F52" s="19"/>
      <c r="G52" s="19"/>
      <c r="H52" s="19"/>
    </row>
    <row r="53" spans="1:23" ht="43.5" customHeight="1" x14ac:dyDescent="0.25">
      <c r="A53" s="20" t="s">
        <v>38</v>
      </c>
      <c r="B53" s="11">
        <v>142</v>
      </c>
      <c r="C53" s="21">
        <v>142</v>
      </c>
      <c r="D53" s="11">
        <v>0</v>
      </c>
      <c r="E53" s="22" t="s">
        <v>53</v>
      </c>
      <c r="F53" s="22"/>
      <c r="G53" s="22"/>
      <c r="H53" s="23"/>
      <c r="I53" s="12"/>
      <c r="J53" s="12"/>
      <c r="K53" s="12"/>
    </row>
    <row r="54" spans="1:23" ht="36" customHeight="1" x14ac:dyDescent="0.25">
      <c r="A54" s="20" t="s">
        <v>39</v>
      </c>
      <c r="B54" s="11">
        <v>195</v>
      </c>
      <c r="C54" s="11">
        <v>133</v>
      </c>
      <c r="D54" s="11" t="s">
        <v>40</v>
      </c>
      <c r="E54" s="22" t="s">
        <v>41</v>
      </c>
      <c r="F54" s="22"/>
      <c r="G54" s="22"/>
      <c r="H54" s="22"/>
    </row>
    <row r="55" spans="1:23" ht="41.25" customHeight="1" x14ac:dyDescent="0.25">
      <c r="A55" s="20" t="s">
        <v>42</v>
      </c>
      <c r="B55" s="11">
        <v>92</v>
      </c>
      <c r="C55" s="11">
        <v>92</v>
      </c>
      <c r="D55" s="11" t="s">
        <v>43</v>
      </c>
      <c r="E55" s="22" t="s">
        <v>49</v>
      </c>
      <c r="F55" s="22"/>
      <c r="G55" s="22"/>
      <c r="H55" s="22"/>
    </row>
    <row r="56" spans="1:23" ht="35.25" customHeight="1" x14ac:dyDescent="0.35">
      <c r="A56" s="20" t="s">
        <v>44</v>
      </c>
      <c r="B56" s="11">
        <v>3</v>
      </c>
      <c r="C56" s="11">
        <v>2</v>
      </c>
      <c r="D56" s="11">
        <v>1</v>
      </c>
      <c r="E56" s="34" t="s">
        <v>48</v>
      </c>
      <c r="F56" s="34"/>
      <c r="G56" s="34"/>
      <c r="H56" s="34"/>
      <c r="P56" s="35"/>
      <c r="Q56" s="35"/>
      <c r="R56" s="35"/>
      <c r="S56" s="35"/>
      <c r="T56" s="35"/>
      <c r="U56" s="35"/>
      <c r="V56" s="35"/>
      <c r="W56" s="35"/>
    </row>
    <row r="57" spans="1:23" ht="42" customHeight="1" x14ac:dyDescent="0.25">
      <c r="A57" s="20" t="s">
        <v>45</v>
      </c>
      <c r="B57" s="11">
        <v>17</v>
      </c>
      <c r="C57" s="11">
        <v>11</v>
      </c>
      <c r="D57" s="11">
        <v>6</v>
      </c>
      <c r="E57" s="29"/>
      <c r="F57" s="29"/>
      <c r="G57" s="29"/>
      <c r="H57" s="29"/>
    </row>
    <row r="58" spans="1:23" ht="55.5" customHeight="1" x14ac:dyDescent="0.3">
      <c r="A58" s="24" t="s">
        <v>46</v>
      </c>
      <c r="B58" s="3"/>
      <c r="C58" s="11"/>
      <c r="D58" s="25"/>
      <c r="E58" s="30"/>
      <c r="F58" s="30"/>
      <c r="G58" s="30"/>
      <c r="H58" s="30"/>
    </row>
    <row r="315" spans="7:7" ht="20.25" x14ac:dyDescent="0.3">
      <c r="G315" s="26" t="s">
        <v>47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48"/>
    <mergeCell ref="O48:P48"/>
    <mergeCell ref="E57:H57"/>
    <mergeCell ref="E58:H58"/>
    <mergeCell ref="Q48:R48"/>
    <mergeCell ref="A51:B51"/>
    <mergeCell ref="A52:B52"/>
    <mergeCell ref="E56:H56"/>
    <mergeCell ref="P56:W56"/>
  </mergeCells>
  <printOptions verticalCentered="1"/>
  <pageMargins left="0.70833333333333304" right="0.31527777777777799" top="0.35416666666666702" bottom="0.35416666666666702" header="0.51180555555555496" footer="0.51180555555555496"/>
  <pageSetup paperSize="9" scale="5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10</cp:revision>
  <cp:lastPrinted>2019-08-19T06:11:30Z</cp:lastPrinted>
  <dcterms:created xsi:type="dcterms:W3CDTF">2014-12-05T10:55:26Z</dcterms:created>
  <dcterms:modified xsi:type="dcterms:W3CDTF">2019-09-06T07:33:47Z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