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Print_Area_0" localSheetId="0">Лист1!$A$1:$H$60</definedName>
    <definedName name="_xlnm.Print_Area" localSheetId="0">Лист1!$A$1:$H$61</definedName>
    <definedName name="Сверка_05.06.2017" localSheetId="0">Лист1!$A$1:$H$61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8" i="1" l="1"/>
  <c r="G52" i="1" l="1"/>
  <c r="F52" i="1"/>
  <c r="D52" i="1"/>
  <c r="C52" i="1"/>
  <c r="H51" i="1"/>
  <c r="E51" i="1"/>
  <c r="H50" i="1"/>
  <c r="E50" i="1"/>
  <c r="H49" i="1"/>
  <c r="H47" i="1"/>
  <c r="H44" i="1"/>
  <c r="E44" i="1"/>
  <c r="H43" i="1"/>
  <c r="E43" i="1"/>
  <c r="H42" i="1"/>
  <c r="E42" i="1"/>
  <c r="G41" i="1"/>
  <c r="H41" i="1" s="1"/>
  <c r="F41" i="1"/>
  <c r="D41" i="1"/>
  <c r="C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G25" i="1"/>
  <c r="H25" i="1" s="1"/>
  <c r="F25" i="1"/>
  <c r="D25" i="1"/>
  <c r="C25" i="1"/>
  <c r="H24" i="1"/>
  <c r="E24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F53" i="1" l="1"/>
  <c r="E52" i="1"/>
  <c r="G53" i="1"/>
  <c r="H53" i="1" s="1"/>
  <c r="E41" i="1"/>
  <c r="E25" i="1"/>
  <c r="E13" i="1"/>
  <c r="D53" i="1"/>
  <c r="H13" i="1"/>
  <c r="C53" i="1"/>
  <c r="H52" i="1"/>
  <c r="E53" i="1" l="1"/>
</calcChain>
</file>

<file path=xl/sharedStrings.xml><?xml version="1.0" encoding="utf-8"?>
<sst xmlns="http://schemas.openxmlformats.org/spreadsheetml/2006/main" count="80" uniqueCount="56">
  <si>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</si>
  <si>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</si>
  <si>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</si>
  <si>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</si>
  <si>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</si>
  <si>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</si>
  <si>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26 подрайон Балтийского моря 
(38 пользователя ВБР)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</si>
  <si>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</si>
  <si>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</si>
  <si>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</si>
  <si>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</si>
  <si>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</si>
  <si>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</si>
  <si>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</si>
  <si>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</si>
  <si>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Калининградский (Вислинский) залив 
(36 пользователя ВБР)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</si>
  <si>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</si>
  <si>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</si>
  <si>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</si>
  <si>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</si>
  <si>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</si>
  <si>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</si>
  <si>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</si>
  <si>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</si>
  <si>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</si>
  <si>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</si>
  <si>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 
(54 пользователя ВБР)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</si>
  <si>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</si>
  <si>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</si>
  <si>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</si>
  <si>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</si>
  <si>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</si>
  <si>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</si>
  <si>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</si>
  <si>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линь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</si>
  <si>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</si>
  <si>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</si>
  <si>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</si>
  <si>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</si>
  <si>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</si>
  <si>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0/62</t>
  </si>
  <si>
    <t>Калининградский (Вислинский) залив</t>
  </si>
  <si>
    <t>-</t>
  </si>
  <si>
    <t>озеро Виштынецкое</t>
  </si>
  <si>
    <t>Научно-ресурсные исследования</t>
  </si>
  <si>
    <t>В целях аквакультуры(рыбоводства)</t>
  </si>
  <si>
    <t xml:space="preserve">238612, Калининградская обл., Славский район, п.аповедное, </t>
  </si>
  <si>
    <t>*Аннулировано разрешений - 36</t>
  </si>
  <si>
    <t>* Утверждено сертификатов на уловы  - 74</t>
  </si>
  <si>
    <t xml:space="preserve">сиг </t>
  </si>
  <si>
    <t>Выдано разрешений на добычу ВБР — 491</t>
  </si>
  <si>
    <t>* Внесено изменений в разрешения — 522</t>
  </si>
  <si>
    <t>по состоянию на 31.12.2018 и 31.12.2019  (в сравнении)</t>
  </si>
  <si>
    <t>По состоянию на 31.12.2019 г.</t>
  </si>
  <si>
    <t>* Заключено договоров пользования ВБР — 558 /298</t>
  </si>
  <si>
    <t>Выдано разрешений на добычу ВБР на 2020 г - 170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</si>
</sst>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6"/>
      <color rgb="FF000000"/>
      <name val="Times New Roman"/>
      <family val="1"/>
      <charset val="204"/>
    </font>
    <font>
      <b/>
      <u/>
      <sz val="16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/>
    <xf numFmtId="0" fontId="13" fillId="0" borderId="1" applyProtection="0"/>
  </cellStyleXfs>
  <cellXfs count="5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/>
    <xf numFmtId="0" fontId="9" fillId="0" borderId="2" xfId="0" applyFont="1" applyBorder="1" applyAlignment="1"/>
    <xf numFmtId="0" fontId="0" fillId="0" borderId="0" xfId="0" applyFont="1" applyAlignment="1">
      <alignment horizontal="center" wrapText="1"/>
    </xf>
    <xf numFmtId="0" fontId="10" fillId="0" borderId="0" xfId="0" applyFont="1"/>
    <xf numFmtId="0" fontId="5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/>
    <xf numFmtId="0" fontId="5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2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8"/>
  <sheetViews>
    <sheetView tabSelected="1" view="pageBreakPreview" topLeftCell="A31" zoomScale="59" zoomScaleNormal="70" zoomScalePageLayoutView="59" workbookViewId="0">
      <selection activeCell="C46" sqref="C46"/>
    </sheetView>
  </sheetViews>
  <sheetFormatPr defaultColWidth="8.7109375" defaultRowHeight="15" x14ac:dyDescent="0.25"/>
  <cols>
    <col min="1" max="1" width="28.85546875" customWidth="1"/>
    <col min="2" max="2" width="29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9"/>
      <c r="J1" s="49"/>
      <c r="K1" s="49"/>
    </row>
    <row r="2" spans="1:11" ht="25.5" customHeight="1" x14ac:dyDescent="0.25">
      <c r="A2" s="48" t="s">
        <v>52</v>
      </c>
      <c r="B2" s="48"/>
      <c r="C2" s="48"/>
      <c r="D2" s="48"/>
      <c r="E2" s="48"/>
      <c r="F2" s="48"/>
      <c r="G2" s="48"/>
      <c r="H2" s="48"/>
      <c r="I2" s="49"/>
      <c r="J2" s="49"/>
      <c r="K2" s="49"/>
    </row>
    <row r="3" spans="1:11" ht="7.5" customHeight="1" x14ac:dyDescent="0.25">
      <c r="I3" s="49"/>
      <c r="J3" s="49"/>
      <c r="K3" s="49"/>
    </row>
    <row r="4" spans="1:11" ht="20.25" customHeight="1" x14ac:dyDescent="0.25">
      <c r="A4" s="46" t="s">
        <v>1</v>
      </c>
      <c r="B4" s="46" t="s">
        <v>2</v>
      </c>
      <c r="C4" s="46">
        <v>2018</v>
      </c>
      <c r="D4" s="46"/>
      <c r="E4" s="46"/>
      <c r="F4" s="46">
        <v>2019</v>
      </c>
      <c r="G4" s="46"/>
      <c r="H4" s="46"/>
      <c r="I4" s="49"/>
      <c r="J4" s="49"/>
      <c r="K4" s="49"/>
    </row>
    <row r="5" spans="1:11" ht="20.25" x14ac:dyDescent="0.25">
      <c r="A5" s="46"/>
      <c r="B5" s="46"/>
      <c r="C5" s="1" t="s">
        <v>3</v>
      </c>
      <c r="D5" s="1" t="s">
        <v>4</v>
      </c>
      <c r="E5" s="1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6" t="s">
        <v>6</v>
      </c>
      <c r="B6" s="3" t="s">
        <v>7</v>
      </c>
      <c r="C6" s="2">
        <v>42552.3</v>
      </c>
      <c r="D6" s="27">
        <v>41047.870999999999</v>
      </c>
      <c r="E6" s="5">
        <f t="shared" ref="E6:E44" si="0">D6/C6</f>
        <v>0.96464517781647519</v>
      </c>
      <c r="F6" s="27">
        <v>42274.898999999998</v>
      </c>
      <c r="G6" s="27">
        <v>39153.300000000003</v>
      </c>
      <c r="H6" s="5">
        <f t="shared" ref="H6:H53" si="1">G6/F6</f>
        <v>0.92615951607595814</v>
      </c>
    </row>
    <row r="7" spans="1:11" ht="40.5" x14ac:dyDescent="0.25">
      <c r="A7" s="46"/>
      <c r="B7" s="3" t="s">
        <v>8</v>
      </c>
      <c r="C7" s="2">
        <v>24224.539000000001</v>
      </c>
      <c r="D7" s="27">
        <v>14763.198</v>
      </c>
      <c r="E7" s="5">
        <f t="shared" si="0"/>
        <v>0.60943153551859131</v>
      </c>
      <c r="F7" s="27">
        <v>24710.458000000002</v>
      </c>
      <c r="G7" s="27">
        <v>12622.587</v>
      </c>
      <c r="H7" s="5">
        <f t="shared" si="1"/>
        <v>0.51081962948643034</v>
      </c>
    </row>
    <row r="8" spans="1:11" ht="20.25" x14ac:dyDescent="0.25">
      <c r="A8" s="46"/>
      <c r="B8" s="3" t="s">
        <v>9</v>
      </c>
      <c r="C8" s="2">
        <v>5878.4470000000001</v>
      </c>
      <c r="D8" s="27">
        <v>3373.8410000000003</v>
      </c>
      <c r="E8" s="5">
        <f t="shared" si="0"/>
        <v>0.57393406796046653</v>
      </c>
      <c r="F8" s="27">
        <v>5522.5619999999999</v>
      </c>
      <c r="G8" s="27">
        <v>2700.241</v>
      </c>
      <c r="H8" s="5">
        <f t="shared" si="1"/>
        <v>0.4889471589454315</v>
      </c>
    </row>
    <row r="9" spans="1:11" ht="20.25" x14ac:dyDescent="0.25">
      <c r="A9" s="46"/>
      <c r="B9" s="3" t="s">
        <v>10</v>
      </c>
      <c r="C9" s="2">
        <v>1611.04</v>
      </c>
      <c r="D9" s="27">
        <v>1492.4470000000001</v>
      </c>
      <c r="E9" s="5">
        <f t="shared" si="0"/>
        <v>0.92638730261197744</v>
      </c>
      <c r="F9" s="27">
        <v>1671.5550000000001</v>
      </c>
      <c r="G9" s="27">
        <v>1325.3679999999999</v>
      </c>
      <c r="H9" s="5">
        <f t="shared" si="1"/>
        <v>0.79289523826616526</v>
      </c>
    </row>
    <row r="10" spans="1:11" ht="20.25" x14ac:dyDescent="0.25">
      <c r="A10" s="46"/>
      <c r="B10" s="3" t="s">
        <v>11</v>
      </c>
      <c r="C10" s="2">
        <v>49.9</v>
      </c>
      <c r="D10" s="27">
        <v>6.4850000000000003</v>
      </c>
      <c r="E10" s="5">
        <f t="shared" si="0"/>
        <v>0.12995991983967936</v>
      </c>
      <c r="F10" s="27">
        <v>48</v>
      </c>
      <c r="G10" s="27">
        <v>3.5770000000000004</v>
      </c>
      <c r="H10" s="5">
        <f t="shared" si="1"/>
        <v>7.4520833333333342E-2</v>
      </c>
    </row>
    <row r="11" spans="1:11" ht="20.25" x14ac:dyDescent="0.25">
      <c r="A11" s="46"/>
      <c r="B11" s="3" t="s">
        <v>12</v>
      </c>
      <c r="C11" s="2">
        <v>23.69</v>
      </c>
      <c r="D11" s="27">
        <v>6.9579999999999984</v>
      </c>
      <c r="E11" s="5">
        <f t="shared" si="0"/>
        <v>0.29371042634022787</v>
      </c>
      <c r="F11" s="27">
        <v>24.56</v>
      </c>
      <c r="G11" s="27">
        <v>0.59</v>
      </c>
      <c r="H11" s="5">
        <f t="shared" si="1"/>
        <v>2.4022801302931596E-2</v>
      </c>
    </row>
    <row r="12" spans="1:11" ht="20.25" x14ac:dyDescent="0.25">
      <c r="A12" s="46"/>
      <c r="B12" s="3" t="s">
        <v>13</v>
      </c>
      <c r="C12" s="2">
        <v>15</v>
      </c>
      <c r="D12" s="2"/>
      <c r="E12" s="5">
        <f t="shared" si="0"/>
        <v>0</v>
      </c>
      <c r="F12" s="4">
        <v>15</v>
      </c>
      <c r="G12" s="27">
        <v>0.215</v>
      </c>
      <c r="H12" s="5">
        <f t="shared" si="1"/>
        <v>1.4333333333333333E-2</v>
      </c>
    </row>
    <row r="13" spans="1:11" ht="20.25" x14ac:dyDescent="0.25">
      <c r="A13" s="6" t="s">
        <v>14</v>
      </c>
      <c r="B13" s="3"/>
      <c r="C13" s="7">
        <f>SUM(C6:C12)</f>
        <v>74354.915999999997</v>
      </c>
      <c r="D13" s="8">
        <f>SUM(D6:D12)</f>
        <v>60690.8</v>
      </c>
      <c r="E13" s="9">
        <f t="shared" si="0"/>
        <v>0.81623116889809955</v>
      </c>
      <c r="F13" s="7">
        <f>SUM(F6:F12)</f>
        <v>74267.034</v>
      </c>
      <c r="G13" s="8">
        <f>SUM(G6:G12)</f>
        <v>55805.877999999997</v>
      </c>
      <c r="H13" s="9">
        <f t="shared" si="1"/>
        <v>0.75142192968147881</v>
      </c>
    </row>
    <row r="14" spans="1:11" ht="40.5" customHeight="1" x14ac:dyDescent="0.25">
      <c r="A14" s="46" t="s">
        <v>15</v>
      </c>
      <c r="B14" s="3" t="s">
        <v>8</v>
      </c>
      <c r="C14" s="2">
        <v>4000</v>
      </c>
      <c r="D14" s="27">
        <v>2390.4539999999997</v>
      </c>
      <c r="E14" s="5">
        <f t="shared" si="0"/>
        <v>0.59761349999999991</v>
      </c>
      <c r="F14" s="4">
        <v>3970.0549999999998</v>
      </c>
      <c r="G14" s="27">
        <v>3073.9859999999999</v>
      </c>
      <c r="H14" s="5">
        <f t="shared" si="1"/>
        <v>0.77429305135571169</v>
      </c>
    </row>
    <row r="15" spans="1:11" ht="20.25" x14ac:dyDescent="0.25">
      <c r="A15" s="46"/>
      <c r="B15" s="3" t="s">
        <v>16</v>
      </c>
      <c r="C15" s="2">
        <v>288.08999999999997</v>
      </c>
      <c r="D15" s="27">
        <v>259.29500000000002</v>
      </c>
      <c r="E15" s="5">
        <f t="shared" si="0"/>
        <v>0.90004859592488473</v>
      </c>
      <c r="F15" s="4">
        <v>266.589</v>
      </c>
      <c r="G15" s="27">
        <v>258.25000000000006</v>
      </c>
      <c r="H15" s="5">
        <f t="shared" si="1"/>
        <v>0.96871963959503227</v>
      </c>
    </row>
    <row r="16" spans="1:11" ht="20.25" x14ac:dyDescent="0.25">
      <c r="A16" s="46"/>
      <c r="B16" s="3" t="s">
        <v>17</v>
      </c>
      <c r="C16" s="2">
        <v>148.99</v>
      </c>
      <c r="D16" s="27">
        <v>122.79800000000002</v>
      </c>
      <c r="E16" s="5">
        <f t="shared" si="0"/>
        <v>0.82420296664205661</v>
      </c>
      <c r="F16" s="4">
        <v>146.99600000000001</v>
      </c>
      <c r="G16" s="27">
        <v>135.47899999999998</v>
      </c>
      <c r="H16" s="5">
        <f t="shared" si="1"/>
        <v>0.921650929276987</v>
      </c>
    </row>
    <row r="17" spans="1:8" ht="43.5" customHeight="1" x14ac:dyDescent="0.25">
      <c r="A17" s="46"/>
      <c r="B17" s="3" t="s">
        <v>18</v>
      </c>
      <c r="C17" s="2">
        <v>79.8</v>
      </c>
      <c r="D17" s="27">
        <v>47.734999999999992</v>
      </c>
      <c r="E17" s="5">
        <f t="shared" si="0"/>
        <v>0.59818295739348359</v>
      </c>
      <c r="F17" s="4">
        <v>76.161000000000001</v>
      </c>
      <c r="G17" s="27">
        <v>42.728000000000002</v>
      </c>
      <c r="H17" s="5">
        <f t="shared" si="1"/>
        <v>0.56102204540381562</v>
      </c>
    </row>
    <row r="18" spans="1:8" ht="20.25" x14ac:dyDescent="0.25">
      <c r="A18" s="46"/>
      <c r="B18" s="3" t="s">
        <v>19</v>
      </c>
      <c r="C18" s="2">
        <v>99.79</v>
      </c>
      <c r="D18" s="27">
        <v>70.082999999999998</v>
      </c>
      <c r="E18" s="5">
        <f t="shared" si="0"/>
        <v>0.70230484016434502</v>
      </c>
      <c r="F18" s="4">
        <v>96.5</v>
      </c>
      <c r="G18" s="27">
        <v>79.961000000000013</v>
      </c>
      <c r="H18" s="5">
        <f t="shared" si="1"/>
        <v>0.82861139896373071</v>
      </c>
    </row>
    <row r="19" spans="1:8" ht="40.5" x14ac:dyDescent="0.25">
      <c r="A19" s="46"/>
      <c r="B19" s="3" t="s">
        <v>20</v>
      </c>
      <c r="C19" s="2">
        <v>69.790000000000006</v>
      </c>
      <c r="D19" s="27">
        <v>53.988999999999997</v>
      </c>
      <c r="E19" s="5">
        <f t="shared" si="0"/>
        <v>0.77359220518698946</v>
      </c>
      <c r="F19" s="10">
        <v>69.83</v>
      </c>
      <c r="G19" s="27">
        <v>46.529999999999994</v>
      </c>
      <c r="H19" s="5">
        <f t="shared" si="1"/>
        <v>0.66633252183875114</v>
      </c>
    </row>
    <row r="20" spans="1:8" ht="31.5" customHeight="1" x14ac:dyDescent="0.25">
      <c r="A20" s="46"/>
      <c r="B20" s="3" t="s">
        <v>21</v>
      </c>
      <c r="C20" s="2">
        <v>19.8</v>
      </c>
      <c r="D20" s="27">
        <v>10.274999999999999</v>
      </c>
      <c r="E20" s="5">
        <f t="shared" si="0"/>
        <v>0.51893939393939381</v>
      </c>
      <c r="F20" s="2">
        <v>19.899999999999999</v>
      </c>
      <c r="G20" s="27">
        <v>7.7850000000000001</v>
      </c>
      <c r="H20" s="5">
        <f t="shared" si="1"/>
        <v>0.39120603015075378</v>
      </c>
    </row>
    <row r="21" spans="1:8" ht="20.25" x14ac:dyDescent="0.25">
      <c r="A21" s="46"/>
      <c r="B21" s="3" t="s">
        <v>22</v>
      </c>
      <c r="C21" s="2">
        <v>5</v>
      </c>
      <c r="D21" s="27">
        <v>0.22200000000000003</v>
      </c>
      <c r="E21" s="5">
        <f t="shared" si="0"/>
        <v>4.4400000000000009E-2</v>
      </c>
      <c r="F21" s="2">
        <v>4.95</v>
      </c>
      <c r="G21" s="27">
        <v>0.12000000000000001</v>
      </c>
      <c r="H21" s="5">
        <f t="shared" si="1"/>
        <v>2.4242424242424242E-2</v>
      </c>
    </row>
    <row r="22" spans="1:8" ht="20.25" x14ac:dyDescent="0.25">
      <c r="A22" s="46"/>
      <c r="B22" s="3" t="s">
        <v>23</v>
      </c>
      <c r="C22" s="2">
        <v>5</v>
      </c>
      <c r="D22" s="27">
        <v>0.124</v>
      </c>
      <c r="E22" s="5">
        <f t="shared" si="0"/>
        <v>2.4799999999999999E-2</v>
      </c>
      <c r="F22" s="2">
        <v>4.99</v>
      </c>
      <c r="G22" s="27">
        <v>0.185</v>
      </c>
      <c r="H22" s="5">
        <f t="shared" si="1"/>
        <v>3.7074148296593182E-2</v>
      </c>
    </row>
    <row r="23" spans="1:8" ht="20.25" x14ac:dyDescent="0.25">
      <c r="A23" s="46"/>
      <c r="B23" s="3" t="s">
        <v>24</v>
      </c>
      <c r="C23" s="2">
        <v>0.99</v>
      </c>
      <c r="D23" s="28"/>
      <c r="E23" s="5">
        <f t="shared" si="0"/>
        <v>0</v>
      </c>
      <c r="F23" s="2">
        <v>0.75</v>
      </c>
      <c r="G23" s="27">
        <v>0.01</v>
      </c>
      <c r="H23" s="5">
        <f t="shared" si="1"/>
        <v>1.3333333333333334E-2</v>
      </c>
    </row>
    <row r="24" spans="1:8" ht="45" customHeight="1" x14ac:dyDescent="0.25">
      <c r="A24" s="46"/>
      <c r="B24" s="3" t="s">
        <v>25</v>
      </c>
      <c r="C24" s="2">
        <v>99.8</v>
      </c>
      <c r="D24" s="27">
        <v>78.02200000000002</v>
      </c>
      <c r="E24" s="5">
        <f t="shared" si="0"/>
        <v>0.78178356713426878</v>
      </c>
      <c r="F24" s="2">
        <v>99.82</v>
      </c>
      <c r="G24" s="27">
        <v>72.141999999999996</v>
      </c>
      <c r="H24" s="5">
        <f t="shared" si="1"/>
        <v>0.72272089761570824</v>
      </c>
    </row>
    <row r="25" spans="1:8" ht="25.5" customHeight="1" x14ac:dyDescent="0.25">
      <c r="A25" s="6" t="s">
        <v>14</v>
      </c>
      <c r="B25" s="3"/>
      <c r="C25" s="7">
        <f>SUM(C14:C24)</f>
        <v>4817.05</v>
      </c>
      <c r="D25" s="8">
        <f>SUM(D14:D24)</f>
        <v>3032.9970000000003</v>
      </c>
      <c r="E25" s="9">
        <f t="shared" si="0"/>
        <v>0.62963784889091878</v>
      </c>
      <c r="F25" s="7">
        <f>SUM(F14:F24)</f>
        <v>4756.5409999999993</v>
      </c>
      <c r="G25" s="8">
        <f>SUM(G14:G24)</f>
        <v>3717.1759999999995</v>
      </c>
      <c r="H25" s="9">
        <f t="shared" si="1"/>
        <v>0.78148721938904764</v>
      </c>
    </row>
    <row r="26" spans="1:8" ht="20.25" customHeight="1" x14ac:dyDescent="0.25">
      <c r="A26" s="46" t="s">
        <v>26</v>
      </c>
      <c r="B26" s="3" t="s">
        <v>16</v>
      </c>
      <c r="C26" s="2">
        <v>1190.7339999999999</v>
      </c>
      <c r="D26" s="27">
        <v>1042.4079999999999</v>
      </c>
      <c r="E26" s="5">
        <f t="shared" si="0"/>
        <v>0.8754331362000245</v>
      </c>
      <c r="F26" s="4">
        <v>1141.1880000000001</v>
      </c>
      <c r="G26" s="27">
        <v>1104.845</v>
      </c>
      <c r="H26" s="5">
        <f t="shared" si="1"/>
        <v>0.9681533629866419</v>
      </c>
    </row>
    <row r="27" spans="1:8" ht="20.25" x14ac:dyDescent="0.25">
      <c r="A27" s="46"/>
      <c r="B27" s="3" t="s">
        <v>17</v>
      </c>
      <c r="C27" s="2">
        <v>258.012</v>
      </c>
      <c r="D27" s="27">
        <v>213.17799999999997</v>
      </c>
      <c r="E27" s="5">
        <f t="shared" si="0"/>
        <v>0.82623288839278786</v>
      </c>
      <c r="F27" s="4">
        <v>255.27699999999999</v>
      </c>
      <c r="G27" s="27">
        <v>236.77799999999999</v>
      </c>
      <c r="H27" s="5">
        <f t="shared" si="1"/>
        <v>0.92753362034182474</v>
      </c>
    </row>
    <row r="28" spans="1:8" ht="47.25" customHeight="1" x14ac:dyDescent="0.25">
      <c r="A28" s="46"/>
      <c r="B28" s="3" t="s">
        <v>18</v>
      </c>
      <c r="C28" s="2">
        <v>348.71300000000002</v>
      </c>
      <c r="D28" s="27">
        <v>123.34899999999999</v>
      </c>
      <c r="E28" s="5">
        <f t="shared" si="0"/>
        <v>0.35372641685282735</v>
      </c>
      <c r="F28" s="4">
        <v>298.935</v>
      </c>
      <c r="G28" s="27">
        <v>231.65600000000001</v>
      </c>
      <c r="H28" s="5">
        <f t="shared" si="1"/>
        <v>0.77493769548564073</v>
      </c>
    </row>
    <row r="29" spans="1:8" ht="20.25" x14ac:dyDescent="0.25">
      <c r="A29" s="46"/>
      <c r="B29" s="3" t="s">
        <v>19</v>
      </c>
      <c r="C29" s="2">
        <v>567.88099999999997</v>
      </c>
      <c r="D29" s="27">
        <v>355.8359999999999</v>
      </c>
      <c r="E29" s="5">
        <f t="shared" si="0"/>
        <v>0.62660310874989644</v>
      </c>
      <c r="F29" s="4">
        <v>568.08000000000004</v>
      </c>
      <c r="G29" s="27">
        <v>429.85899999999998</v>
      </c>
      <c r="H29" s="5">
        <f t="shared" si="1"/>
        <v>0.75668743838895924</v>
      </c>
    </row>
    <row r="30" spans="1:8" ht="40.5" x14ac:dyDescent="0.25">
      <c r="A30" s="46"/>
      <c r="B30" s="3" t="s">
        <v>20</v>
      </c>
      <c r="C30" s="2">
        <v>199.59</v>
      </c>
      <c r="D30" s="27">
        <v>128.185</v>
      </c>
      <c r="E30" s="5">
        <f t="shared" si="0"/>
        <v>0.64224159527030411</v>
      </c>
      <c r="F30" s="2">
        <v>199.78</v>
      </c>
      <c r="G30" s="27">
        <v>213.79300000000001</v>
      </c>
      <c r="H30" s="5">
        <f t="shared" si="1"/>
        <v>1.0701421563720093</v>
      </c>
    </row>
    <row r="31" spans="1:8" ht="48.75" customHeight="1" x14ac:dyDescent="0.25">
      <c r="A31" s="46"/>
      <c r="B31" s="3" t="s">
        <v>27</v>
      </c>
      <c r="C31" s="2">
        <v>299.89999999999998</v>
      </c>
      <c r="D31" s="28">
        <v>162.95400000000001</v>
      </c>
      <c r="E31" s="5">
        <f t="shared" si="0"/>
        <v>0.54336112037345785</v>
      </c>
      <c r="F31" s="2">
        <v>399.99</v>
      </c>
      <c r="G31" s="27">
        <v>338.99099999999999</v>
      </c>
      <c r="H31" s="5">
        <f t="shared" si="1"/>
        <v>0.8474986874671866</v>
      </c>
    </row>
    <row r="32" spans="1:8" ht="20.25" x14ac:dyDescent="0.25">
      <c r="A32" s="46"/>
      <c r="B32" s="3" t="s">
        <v>28</v>
      </c>
      <c r="C32" s="2">
        <v>99.5</v>
      </c>
      <c r="D32" s="28">
        <v>11.401999999999999</v>
      </c>
      <c r="E32" s="5">
        <f t="shared" si="0"/>
        <v>0.1145929648241206</v>
      </c>
      <c r="F32" s="2">
        <v>99.6</v>
      </c>
      <c r="G32" s="27">
        <v>0.41199999999999998</v>
      </c>
      <c r="H32" s="5">
        <f t="shared" si="1"/>
        <v>4.1365461847389555E-3</v>
      </c>
    </row>
    <row r="33" spans="1:8" ht="20.25" x14ac:dyDescent="0.25">
      <c r="A33" s="46"/>
      <c r="B33" s="3" t="s">
        <v>21</v>
      </c>
      <c r="C33" s="2">
        <v>1.8</v>
      </c>
      <c r="D33" s="27">
        <v>5.6000000000000001E-2</v>
      </c>
      <c r="E33" s="5">
        <f t="shared" si="0"/>
        <v>3.111111111111111E-2</v>
      </c>
      <c r="F33" s="2">
        <v>1.9</v>
      </c>
      <c r="G33" s="27">
        <v>0.158</v>
      </c>
      <c r="H33" s="5">
        <f t="shared" si="1"/>
        <v>8.3157894736842111E-2</v>
      </c>
    </row>
    <row r="34" spans="1:8" ht="20.25" x14ac:dyDescent="0.25">
      <c r="A34" s="46"/>
      <c r="B34" s="3" t="s">
        <v>22</v>
      </c>
      <c r="C34" s="2">
        <v>49.7</v>
      </c>
      <c r="D34" s="27">
        <v>6.3190000000000017</v>
      </c>
      <c r="E34" s="5">
        <f t="shared" si="0"/>
        <v>0.12714285714285717</v>
      </c>
      <c r="F34" s="2">
        <v>49.07</v>
      </c>
      <c r="G34" s="27">
        <v>12.613</v>
      </c>
      <c r="H34" s="5">
        <f t="shared" si="1"/>
        <v>0.25704096189117587</v>
      </c>
    </row>
    <row r="35" spans="1:8" ht="20.25" x14ac:dyDescent="0.25">
      <c r="A35" s="46"/>
      <c r="B35" s="3" t="s">
        <v>23</v>
      </c>
      <c r="C35" s="2">
        <v>29.69</v>
      </c>
      <c r="D35" s="27">
        <v>8.1679999999999993</v>
      </c>
      <c r="E35" s="5">
        <f t="shared" si="0"/>
        <v>0.2751094644661502</v>
      </c>
      <c r="F35" s="2">
        <v>29.78</v>
      </c>
      <c r="G35" s="27">
        <v>17.356999999999999</v>
      </c>
      <c r="H35" s="5">
        <f t="shared" si="1"/>
        <v>0.5828408327736736</v>
      </c>
    </row>
    <row r="36" spans="1:8" ht="20.25" x14ac:dyDescent="0.25">
      <c r="A36" s="46"/>
      <c r="B36" s="3" t="s">
        <v>24</v>
      </c>
      <c r="C36" s="2">
        <v>119.69</v>
      </c>
      <c r="D36" s="27">
        <v>9.1999999999999998E-2</v>
      </c>
      <c r="E36" s="5">
        <f t="shared" si="0"/>
        <v>7.6865235190909853E-4</v>
      </c>
      <c r="F36" s="2">
        <v>119.73</v>
      </c>
      <c r="G36" s="27">
        <v>2.262</v>
      </c>
      <c r="H36" s="5">
        <f t="shared" si="1"/>
        <v>1.8892508143322474E-2</v>
      </c>
    </row>
    <row r="37" spans="1:8" ht="37.5" customHeight="1" x14ac:dyDescent="0.25">
      <c r="A37" s="46"/>
      <c r="B37" s="3" t="s">
        <v>25</v>
      </c>
      <c r="C37" s="2">
        <v>299.7</v>
      </c>
      <c r="D37" s="27">
        <v>183.89599999999996</v>
      </c>
      <c r="E37" s="5">
        <f t="shared" si="0"/>
        <v>0.61360026693360015</v>
      </c>
      <c r="F37" s="2">
        <v>299.72000000000003</v>
      </c>
      <c r="G37" s="27">
        <v>272.45299999999997</v>
      </c>
      <c r="H37" s="5">
        <f t="shared" si="1"/>
        <v>0.90902509008407828</v>
      </c>
    </row>
    <row r="38" spans="1:8" s="33" customFormat="1" ht="35.25" customHeight="1" x14ac:dyDescent="0.25">
      <c r="A38" s="46"/>
      <c r="B38" s="29" t="s">
        <v>49</v>
      </c>
      <c r="C38" s="30">
        <v>1.8</v>
      </c>
      <c r="D38" s="27">
        <v>0.96700000000000019</v>
      </c>
      <c r="E38" s="31">
        <f t="shared" si="0"/>
        <v>0.53722222222222227</v>
      </c>
      <c r="F38" s="30">
        <v>1.25</v>
      </c>
      <c r="G38" s="27">
        <v>2.254</v>
      </c>
      <c r="H38" s="31">
        <f t="shared" si="1"/>
        <v>1.8031999999999999</v>
      </c>
    </row>
    <row r="39" spans="1:8" ht="33" customHeight="1" x14ac:dyDescent="0.25">
      <c r="A39" s="46"/>
      <c r="B39" s="3" t="s">
        <v>30</v>
      </c>
      <c r="C39" s="2">
        <v>59.97</v>
      </c>
      <c r="D39" s="27">
        <v>10.098999999999998</v>
      </c>
      <c r="E39" s="5">
        <f t="shared" si="0"/>
        <v>0.16840086710021676</v>
      </c>
      <c r="F39" s="2">
        <v>60</v>
      </c>
      <c r="G39" s="27">
        <v>55.647999999999996</v>
      </c>
      <c r="H39" s="5">
        <f t="shared" si="1"/>
        <v>0.92746666666666655</v>
      </c>
    </row>
    <row r="40" spans="1:8" s="32" customFormat="1" ht="24" customHeight="1" x14ac:dyDescent="0.25">
      <c r="A40" s="46"/>
      <c r="B40" s="29" t="s">
        <v>31</v>
      </c>
      <c r="C40" s="30">
        <v>49.99</v>
      </c>
      <c r="D40" s="27">
        <v>27.964999999999996</v>
      </c>
      <c r="E40" s="31">
        <f t="shared" si="0"/>
        <v>0.55941188237647521</v>
      </c>
      <c r="F40" s="30">
        <v>50</v>
      </c>
      <c r="G40" s="27">
        <v>69.984999999999999</v>
      </c>
      <c r="H40" s="31">
        <f t="shared" si="1"/>
        <v>1.3996999999999999</v>
      </c>
    </row>
    <row r="41" spans="1:8" ht="20.25" x14ac:dyDescent="0.25">
      <c r="A41" s="6" t="s">
        <v>14</v>
      </c>
      <c r="B41" s="3"/>
      <c r="C41" s="7">
        <f>SUM(C26:C40)</f>
        <v>3576.6699999999996</v>
      </c>
      <c r="D41" s="8">
        <f>SUM(D26:D40)</f>
        <v>2274.8740000000003</v>
      </c>
      <c r="E41" s="9">
        <f t="shared" si="0"/>
        <v>0.63603128049274893</v>
      </c>
      <c r="F41" s="7">
        <f>SUM(F26:F40)</f>
        <v>3574.3</v>
      </c>
      <c r="G41" s="8">
        <f>SUM(G26:G40)</f>
        <v>2989.0639999999999</v>
      </c>
      <c r="H41" s="9">
        <f t="shared" si="1"/>
        <v>0.83626556248775974</v>
      </c>
    </row>
    <row r="42" spans="1:8" ht="40.5" customHeight="1" x14ac:dyDescent="0.25">
      <c r="A42" s="46" t="s">
        <v>32</v>
      </c>
      <c r="B42" s="11" t="s">
        <v>29</v>
      </c>
      <c r="C42" s="2">
        <v>1.35</v>
      </c>
      <c r="D42" s="27">
        <v>0.62400000000000011</v>
      </c>
      <c r="E42" s="5">
        <f t="shared" si="0"/>
        <v>0.46222222222222226</v>
      </c>
      <c r="F42" s="2">
        <v>1.35</v>
      </c>
      <c r="G42" s="27">
        <v>0.97800000000000009</v>
      </c>
      <c r="H42" s="5">
        <f t="shared" si="1"/>
        <v>0.72444444444444445</v>
      </c>
    </row>
    <row r="43" spans="1:8" ht="40.5" x14ac:dyDescent="0.25">
      <c r="A43" s="46"/>
      <c r="B43" s="11" t="s">
        <v>33</v>
      </c>
      <c r="C43" s="2">
        <v>10.5</v>
      </c>
      <c r="D43" s="28">
        <v>0</v>
      </c>
      <c r="E43" s="5">
        <f t="shared" si="0"/>
        <v>0</v>
      </c>
      <c r="F43" s="2">
        <v>10.5</v>
      </c>
      <c r="G43" s="27">
        <v>0.61199999999999999</v>
      </c>
      <c r="H43" s="5">
        <f t="shared" si="1"/>
        <v>5.8285714285714288E-2</v>
      </c>
    </row>
    <row r="44" spans="1:8" ht="20.25" x14ac:dyDescent="0.25">
      <c r="A44" s="46"/>
      <c r="B44" s="11" t="s">
        <v>19</v>
      </c>
      <c r="C44" s="2">
        <v>4</v>
      </c>
      <c r="D44" s="27">
        <v>0.77800000000000002</v>
      </c>
      <c r="E44" s="5">
        <f t="shared" si="0"/>
        <v>0.19450000000000001</v>
      </c>
      <c r="F44" s="2">
        <v>4</v>
      </c>
      <c r="G44" s="27">
        <v>1.323</v>
      </c>
      <c r="H44" s="5">
        <f t="shared" si="1"/>
        <v>0.33074999999999999</v>
      </c>
    </row>
    <row r="45" spans="1:8" ht="20.25" x14ac:dyDescent="0.25">
      <c r="A45" s="46"/>
      <c r="B45" s="11" t="s">
        <v>16</v>
      </c>
      <c r="C45" s="10"/>
      <c r="D45" s="27"/>
      <c r="E45" s="5"/>
      <c r="F45" s="10"/>
      <c r="G45" s="27"/>
      <c r="H45" s="5"/>
    </row>
    <row r="46" spans="1:8" ht="20.25" x14ac:dyDescent="0.25">
      <c r="A46" s="46"/>
      <c r="B46" s="11" t="s">
        <v>23</v>
      </c>
      <c r="C46" s="10"/>
      <c r="D46" s="27"/>
      <c r="E46" s="5"/>
      <c r="F46" s="10"/>
      <c r="G46" s="27"/>
      <c r="H46" s="5"/>
    </row>
    <row r="47" spans="1:8" ht="20.25" x14ac:dyDescent="0.25">
      <c r="A47" s="46"/>
      <c r="B47" s="11" t="s">
        <v>34</v>
      </c>
      <c r="C47" s="2">
        <v>0</v>
      </c>
      <c r="D47" s="27">
        <v>0</v>
      </c>
      <c r="E47" s="5">
        <v>0</v>
      </c>
      <c r="F47" s="10">
        <v>0.2</v>
      </c>
      <c r="G47" s="27">
        <v>0.15200000000000002</v>
      </c>
      <c r="H47" s="5">
        <f t="shared" si="1"/>
        <v>0.76000000000000012</v>
      </c>
    </row>
    <row r="48" spans="1:8" ht="20.25" x14ac:dyDescent="0.25">
      <c r="A48" s="46"/>
      <c r="B48" s="11" t="s">
        <v>22</v>
      </c>
      <c r="C48" s="10">
        <v>0.25</v>
      </c>
      <c r="D48" s="27">
        <v>0</v>
      </c>
      <c r="E48" s="5">
        <v>0</v>
      </c>
      <c r="F48" s="10">
        <v>0.25</v>
      </c>
      <c r="G48" s="27">
        <v>0.35700000000000004</v>
      </c>
      <c r="H48" s="5">
        <f t="shared" si="1"/>
        <v>1.4280000000000002</v>
      </c>
    </row>
    <row r="49" spans="1:23" ht="20.25" x14ac:dyDescent="0.25">
      <c r="A49" s="46"/>
      <c r="B49" s="11" t="s">
        <v>21</v>
      </c>
      <c r="C49" s="2">
        <v>0</v>
      </c>
      <c r="D49" s="27">
        <v>0</v>
      </c>
      <c r="E49" s="5">
        <v>0</v>
      </c>
      <c r="F49" s="2">
        <v>1</v>
      </c>
      <c r="G49" s="27">
        <v>0.45999999999999996</v>
      </c>
      <c r="H49" s="5">
        <f t="shared" si="1"/>
        <v>0.45999999999999996</v>
      </c>
    </row>
    <row r="50" spans="1:23" ht="40.5" x14ac:dyDescent="0.25">
      <c r="A50" s="46"/>
      <c r="B50" s="11" t="s">
        <v>20</v>
      </c>
      <c r="C50" s="2">
        <v>5</v>
      </c>
      <c r="D50" s="27">
        <v>0.48299999999999998</v>
      </c>
      <c r="E50" s="5">
        <f>D50/C50</f>
        <v>9.6599999999999991E-2</v>
      </c>
      <c r="F50" s="2">
        <v>5</v>
      </c>
      <c r="G50" s="27">
        <v>0.75600000000000001</v>
      </c>
      <c r="H50" s="5">
        <f t="shared" si="1"/>
        <v>0.1512</v>
      </c>
    </row>
    <row r="51" spans="1:23" ht="20.25" x14ac:dyDescent="0.25">
      <c r="A51" s="46"/>
      <c r="B51" s="11" t="s">
        <v>35</v>
      </c>
      <c r="C51" s="2">
        <v>2.5</v>
      </c>
      <c r="D51" s="27">
        <v>1.329</v>
      </c>
      <c r="E51" s="5">
        <f>D51/C51</f>
        <v>0.53159999999999996</v>
      </c>
      <c r="F51" s="2">
        <v>0.8</v>
      </c>
      <c r="G51" s="27">
        <v>7.0000000000000007E-2</v>
      </c>
      <c r="H51" s="5">
        <f t="shared" si="1"/>
        <v>8.7500000000000008E-2</v>
      </c>
      <c r="N51" s="12"/>
      <c r="O51" s="47"/>
      <c r="P51" s="47"/>
      <c r="Q51" s="40"/>
      <c r="R51" s="40"/>
      <c r="S51" s="12"/>
    </row>
    <row r="52" spans="1:23" ht="20.25" x14ac:dyDescent="0.25">
      <c r="A52" s="6" t="s">
        <v>14</v>
      </c>
      <c r="B52" s="11"/>
      <c r="C52" s="7">
        <f>SUM(C42:C51)</f>
        <v>23.6</v>
      </c>
      <c r="D52" s="8">
        <f>SUM(D42:D51)</f>
        <v>3.2140000000000004</v>
      </c>
      <c r="E52" s="9">
        <f>D52/C52</f>
        <v>0.13618644067796612</v>
      </c>
      <c r="F52" s="7">
        <f>SUM(F42:F51)</f>
        <v>23.1</v>
      </c>
      <c r="G52" s="15">
        <f>SUM(G42:G51)</f>
        <v>4.7080000000000011</v>
      </c>
      <c r="H52" s="9">
        <f t="shared" si="1"/>
        <v>0.20380952380952386</v>
      </c>
      <c r="N52" s="12"/>
      <c r="O52" s="13"/>
      <c r="P52" s="13"/>
      <c r="Q52" s="14"/>
      <c r="R52" s="14"/>
      <c r="S52" s="12"/>
    </row>
    <row r="53" spans="1:23" ht="49.5" customHeight="1" x14ac:dyDescent="0.25">
      <c r="A53" s="1" t="s">
        <v>14</v>
      </c>
      <c r="B53" s="1"/>
      <c r="C53" s="7">
        <f>SUM(C13,C25,C41,C52)</f>
        <v>82772.236000000004</v>
      </c>
      <c r="D53" s="7">
        <f>SUM(D13,D25,D41,D52)</f>
        <v>66001.885000000009</v>
      </c>
      <c r="E53" s="9">
        <f>D53/C53</f>
        <v>0.79739159154767791</v>
      </c>
      <c r="F53" s="7">
        <f>SUM(F13,F25,F41,F52)</f>
        <v>82620.975000000006</v>
      </c>
      <c r="G53" s="7">
        <f>SUM(G13,G25,G41,G52)</f>
        <v>62516.825999999994</v>
      </c>
      <c r="H53" s="9">
        <f t="shared" si="1"/>
        <v>0.75667015549017658</v>
      </c>
      <c r="N53" s="2"/>
    </row>
    <row r="54" spans="1:23" ht="33" customHeight="1" x14ac:dyDescent="0.35">
      <c r="A54" s="41" t="s">
        <v>53</v>
      </c>
      <c r="B54" s="41"/>
      <c r="C54" s="16"/>
      <c r="D54" s="16"/>
      <c r="E54" s="17"/>
      <c r="F54" s="17"/>
      <c r="G54" s="17"/>
      <c r="H54" s="17"/>
    </row>
    <row r="55" spans="1:23" ht="45.75" customHeight="1" x14ac:dyDescent="0.3">
      <c r="A55" s="42" t="s">
        <v>50</v>
      </c>
      <c r="B55" s="42"/>
      <c r="C55" s="18" t="s">
        <v>36</v>
      </c>
      <c r="D55" s="18" t="s">
        <v>37</v>
      </c>
      <c r="E55" s="34" t="s">
        <v>55</v>
      </c>
      <c r="F55" s="19"/>
      <c r="G55" s="19"/>
      <c r="H55" s="19"/>
    </row>
    <row r="56" spans="1:23" ht="43.5" customHeight="1" x14ac:dyDescent="0.25">
      <c r="A56" s="20" t="s">
        <v>38</v>
      </c>
      <c r="B56" s="11">
        <v>176</v>
      </c>
      <c r="C56" s="21">
        <v>173</v>
      </c>
      <c r="D56" s="11">
        <v>0</v>
      </c>
      <c r="E56" s="22" t="s">
        <v>54</v>
      </c>
      <c r="F56" s="22"/>
      <c r="G56" s="22"/>
      <c r="H56" s="23"/>
      <c r="I56" s="12"/>
      <c r="J56" s="12"/>
      <c r="K56" s="12"/>
    </row>
    <row r="57" spans="1:23" ht="36" customHeight="1" x14ac:dyDescent="0.25">
      <c r="A57" s="20" t="s">
        <v>39</v>
      </c>
      <c r="B57" s="11">
        <v>197</v>
      </c>
      <c r="C57" s="11">
        <v>135</v>
      </c>
      <c r="D57" s="11" t="s">
        <v>40</v>
      </c>
      <c r="E57" s="22" t="s">
        <v>48</v>
      </c>
      <c r="F57" s="22"/>
      <c r="G57" s="22"/>
      <c r="H57" s="22"/>
    </row>
    <row r="58" spans="1:23" ht="41.25" customHeight="1" x14ac:dyDescent="0.25">
      <c r="A58" s="20" t="s">
        <v>41</v>
      </c>
      <c r="B58" s="11">
        <v>94</v>
      </c>
      <c r="C58" s="11">
        <v>94</v>
      </c>
      <c r="D58" s="11" t="s">
        <v>42</v>
      </c>
      <c r="E58" s="22" t="s">
        <v>51</v>
      </c>
      <c r="F58" s="22"/>
      <c r="G58" s="22"/>
      <c r="H58" s="22"/>
    </row>
    <row r="59" spans="1:23" ht="35.25" customHeight="1" x14ac:dyDescent="0.35">
      <c r="A59" s="20" t="s">
        <v>43</v>
      </c>
      <c r="B59" s="11">
        <v>3</v>
      </c>
      <c r="C59" s="11">
        <v>2</v>
      </c>
      <c r="D59" s="11">
        <v>1</v>
      </c>
      <c r="E59" s="43" t="s">
        <v>47</v>
      </c>
      <c r="F59" s="44"/>
      <c r="G59" s="44"/>
      <c r="H59" s="44"/>
      <c r="P59" s="45"/>
      <c r="Q59" s="45"/>
      <c r="R59" s="45"/>
      <c r="S59" s="45"/>
      <c r="T59" s="45"/>
      <c r="U59" s="45"/>
      <c r="V59" s="45"/>
      <c r="W59" s="45"/>
    </row>
    <row r="60" spans="1:23" ht="42" customHeight="1" x14ac:dyDescent="0.25">
      <c r="A60" s="20" t="s">
        <v>44</v>
      </c>
      <c r="B60" s="11">
        <v>18</v>
      </c>
      <c r="C60" s="11">
        <v>12</v>
      </c>
      <c r="D60" s="11">
        <v>6</v>
      </c>
      <c r="E60" s="35"/>
      <c r="F60" s="36"/>
      <c r="G60" s="36"/>
      <c r="H60" s="36"/>
    </row>
    <row r="61" spans="1:23" ht="55.5" customHeight="1" x14ac:dyDescent="0.3">
      <c r="A61" s="24" t="s">
        <v>45</v>
      </c>
      <c r="B61" s="3">
        <v>3</v>
      </c>
      <c r="C61" s="11">
        <v>3</v>
      </c>
      <c r="D61" s="25"/>
      <c r="E61" s="37"/>
      <c r="F61" s="38"/>
      <c r="G61" s="38"/>
      <c r="H61" s="39"/>
    </row>
    <row r="318" spans="7:7" ht="20.25" x14ac:dyDescent="0.3">
      <c r="G318" s="26" t="s">
        <v>46</v>
      </c>
    </row>
  </sheetData>
  <mergeCells count="19">
    <mergeCell ref="A1:H1"/>
    <mergeCell ref="I1:K4"/>
    <mergeCell ref="A2:H2"/>
    <mergeCell ref="A4:A5"/>
    <mergeCell ref="B4:B5"/>
    <mergeCell ref="C4:E4"/>
    <mergeCell ref="F4:H4"/>
    <mergeCell ref="A6:A12"/>
    <mergeCell ref="A14:A24"/>
    <mergeCell ref="A26:A40"/>
    <mergeCell ref="A42:A51"/>
    <mergeCell ref="O51:P51"/>
    <mergeCell ref="E60:H60"/>
    <mergeCell ref="E61:H61"/>
    <mergeCell ref="Q51:R51"/>
    <mergeCell ref="A54:B54"/>
    <mergeCell ref="A55:B55"/>
    <mergeCell ref="E59:H59"/>
    <mergeCell ref="P59:W59"/>
  </mergeCells>
  <printOptions verticalCentered="1"/>
  <pageMargins left="0.70833333333333304" right="0.31527777777777799" top="0.35416666666666702" bottom="0.35416666666666702" header="0.51180555555555496" footer="0.51180555555555496"/>
  <pageSetup paperSize="9" scale="46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10</cp:revision>
  <cp:lastPrinted>2019-12-25T06:09:11Z</cp:lastPrinted>
  <dcterms:created xsi:type="dcterms:W3CDTF">2014-12-05T10:55:26Z</dcterms:created>
  <dcterms:modified xsi:type="dcterms:W3CDTF">2020-01-22T12:25:10Z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