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20" windowWidth="16380" windowHeight="747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Лист1!$A$1:$H$61</definedName>
    <definedName name="Сверка_05.06.2017" localSheetId="0">Лист1!$A$1:$H$61</definedName>
  </definedNames>
  <calcPr calcId="145621" iterateDelta="1E-4"/>
</workbook>
</file>

<file path=xl/calcChain.xml><?xml version="1.0" encoding="utf-8"?>
<calcChain xmlns="http://schemas.openxmlformats.org/spreadsheetml/2006/main">
  <c r="E12" i="1" l="1"/>
  <c r="H12" i="1"/>
  <c r="H51" i="1" l="1"/>
  <c r="E51" i="1" l="1"/>
  <c r="E48" i="1" l="1"/>
  <c r="H48" i="1"/>
  <c r="D53" i="1" l="1"/>
  <c r="C53" i="1"/>
  <c r="E52" i="1"/>
  <c r="E50" i="1"/>
  <c r="E49" i="1"/>
  <c r="E47" i="1"/>
  <c r="E46" i="1"/>
  <c r="E45" i="1"/>
  <c r="E44" i="1"/>
  <c r="E43" i="1"/>
  <c r="D42" i="1"/>
  <c r="C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C54" i="1" l="1"/>
  <c r="E53" i="1"/>
  <c r="D54" i="1"/>
  <c r="E42" i="1"/>
  <c r="E26" i="1"/>
  <c r="E14" i="1"/>
  <c r="H47" i="1"/>
  <c r="E54" i="1" l="1"/>
  <c r="G53" i="1"/>
  <c r="F53" i="1"/>
  <c r="H52" i="1"/>
  <c r="H50" i="1"/>
  <c r="H49" i="1"/>
  <c r="H46" i="1"/>
  <c r="H45" i="1"/>
  <c r="H44" i="1"/>
  <c r="H43" i="1"/>
  <c r="G42" i="1"/>
  <c r="F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H7" i="1"/>
  <c r="H6" i="1"/>
  <c r="H42" i="1" l="1"/>
  <c r="H26" i="1"/>
  <c r="F54" i="1"/>
  <c r="G54" i="1"/>
  <c r="H14" i="1"/>
  <c r="H53" i="1"/>
  <c r="H54" i="1" l="1"/>
</calcChain>
</file>

<file path=xl/sharedStrings.xml><?xml version="1.0" encoding="utf-8"?>
<sst xmlns="http://schemas.openxmlformats.org/spreadsheetml/2006/main" count="84" uniqueCount="58">
  <si>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</si>
  <si>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</si>
  <si>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</si>
  <si>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</si>
  <si>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</si>
  <si>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</si>
  <si>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</si>
  <si>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</si>
  <si>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</si>
  <si>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</si>
  <si>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</si>
  <si>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</si>
  <si>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</si>
  <si>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</si>
  <si>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</si>
  <si>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</si>
  <si>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</si>
  <si>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</si>
  <si>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</si>
  <si>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</si>
  <si>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</si>
  <si>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</si>
  <si>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</si>
  <si>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</si>
  <si>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</si>
  <si>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</si>
  <si>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</si>
  <si>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</si>
  <si>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</si>
  <si>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</si>
  <si>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</si>
  <si>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</si>
  <si>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</si>
  <si>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</si>
  <si>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</si>
  <si>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</si>
  <si>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</si>
  <si>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</si>
  <si>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</si>
  <si>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</si>
  <si>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</si>
  <si>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</si>
  <si>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</si>
  <si>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</si>
  <si>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26 подрайон Балтийского моря 
(37 пользователя ВБР)</t>
  </si>
  <si>
    <t>Куршский залив 
(51 пользователей ВБР)</t>
  </si>
  <si>
    <t>Калининградский (Вислинский) залив 
(31 пользователя ВБР)</t>
  </si>
  <si>
    <t>2020/2021</t>
  </si>
  <si>
    <t>*Аннулировано разрешений - 34</t>
  </si>
  <si>
    <t>* Заключено договоров пользования ВБР — 534/386</t>
  </si>
  <si>
    <t>190/25</t>
  </si>
  <si>
    <t>125/23</t>
  </si>
  <si>
    <t>Выдано разрешений на добычу ВБР — 500/96</t>
  </si>
  <si>
    <t>165/48</t>
  </si>
  <si>
    <t>* Внесено изменений в разрешения — 673</t>
  </si>
  <si>
    <t>по состоянию на31.12.2019 и 31.12.2020  (в сравнении)</t>
  </si>
  <si>
    <t>По состоянию на31.12.2020 г./2021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</si>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</sst>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4" borderId="0" xfId="0" applyFont="1" applyFill="1"/>
    <xf numFmtId="0" fontId="7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8"/>
  <sheetViews>
    <sheetView tabSelected="1" view="pageBreakPreview" zoomScale="60" zoomScaleNormal="70" zoomScalePageLayoutView="59" workbookViewId="0">
      <selection activeCell="H12" sqref="H12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7"/>
      <c r="J1" s="37"/>
      <c r="K1" s="37"/>
    </row>
    <row r="2" spans="1:11" ht="25.5" customHeight="1" x14ac:dyDescent="0.25">
      <c r="A2" s="36" t="s">
        <v>55</v>
      </c>
      <c r="B2" s="36"/>
      <c r="C2" s="36"/>
      <c r="D2" s="36"/>
      <c r="E2" s="36"/>
      <c r="F2" s="36"/>
      <c r="G2" s="36"/>
      <c r="H2" s="36"/>
      <c r="I2" s="37"/>
      <c r="J2" s="37"/>
      <c r="K2" s="37"/>
    </row>
    <row r="3" spans="1:11" ht="7.5" customHeight="1" x14ac:dyDescent="0.25">
      <c r="I3" s="37"/>
      <c r="J3" s="37"/>
      <c r="K3" s="37"/>
    </row>
    <row r="4" spans="1:11" ht="20.25" customHeight="1" x14ac:dyDescent="0.25">
      <c r="A4" s="38" t="s">
        <v>1</v>
      </c>
      <c r="B4" s="38" t="s">
        <v>2</v>
      </c>
      <c r="C4" s="38">
        <v>2019</v>
      </c>
      <c r="D4" s="38"/>
      <c r="E4" s="38"/>
      <c r="F4" s="38">
        <v>2020</v>
      </c>
      <c r="G4" s="38"/>
      <c r="H4" s="38"/>
      <c r="I4" s="37"/>
      <c r="J4" s="37"/>
      <c r="K4" s="37"/>
    </row>
    <row r="5" spans="1:11" ht="20.25" x14ac:dyDescent="0.25">
      <c r="A5" s="38"/>
      <c r="B5" s="38"/>
      <c r="C5" s="28" t="s">
        <v>3</v>
      </c>
      <c r="D5" s="9" t="s">
        <v>4</v>
      </c>
      <c r="E5" s="28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8" t="s">
        <v>44</v>
      </c>
      <c r="B6" s="3" t="s">
        <v>6</v>
      </c>
      <c r="C6" s="24">
        <v>42274.898999999998</v>
      </c>
      <c r="D6" s="24">
        <v>39153.300000000003</v>
      </c>
      <c r="E6" s="30">
        <f t="shared" ref="E6:E54" si="0">D6/C6</f>
        <v>0.92615951607595814</v>
      </c>
      <c r="F6" s="24">
        <v>46474.898999999998</v>
      </c>
      <c r="G6" s="24">
        <v>45222.308000000005</v>
      </c>
      <c r="H6" s="4">
        <f t="shared" ref="H6:H54" si="1">G6/F6</f>
        <v>0.97304801028185139</v>
      </c>
    </row>
    <row r="7" spans="1:11" ht="40.5" x14ac:dyDescent="0.25">
      <c r="A7" s="38"/>
      <c r="B7" s="3" t="s">
        <v>7</v>
      </c>
      <c r="C7" s="24">
        <v>24710.457999999999</v>
      </c>
      <c r="D7" s="24">
        <v>12626.267999999996</v>
      </c>
      <c r="E7" s="30">
        <f t="shared" si="0"/>
        <v>0.51096859475449619</v>
      </c>
      <c r="F7" s="24">
        <v>24431.62</v>
      </c>
      <c r="G7" s="24">
        <v>15207.295000000002</v>
      </c>
      <c r="H7" s="4">
        <f t="shared" si="1"/>
        <v>0.62244316995762061</v>
      </c>
    </row>
    <row r="8" spans="1:11" ht="20.25" x14ac:dyDescent="0.25">
      <c r="A8" s="38"/>
      <c r="B8" s="3" t="s">
        <v>8</v>
      </c>
      <c r="C8" s="24">
        <v>5522.5619999999999</v>
      </c>
      <c r="D8" s="24">
        <v>2701.3140000000003</v>
      </c>
      <c r="E8" s="30">
        <f t="shared" si="0"/>
        <v>0.48914145282569943</v>
      </c>
      <c r="F8" s="24">
        <v>5236.4650000000011</v>
      </c>
      <c r="G8" s="24">
        <v>1777.7060000000001</v>
      </c>
      <c r="H8" s="4">
        <f t="shared" si="1"/>
        <v>0.33948589363244092</v>
      </c>
    </row>
    <row r="9" spans="1:11" ht="20.25" x14ac:dyDescent="0.25">
      <c r="A9" s="38"/>
      <c r="B9" s="3" t="s">
        <v>9</v>
      </c>
      <c r="C9" s="24">
        <v>1671.5550000000001</v>
      </c>
      <c r="D9" s="24">
        <v>1340.1579999999999</v>
      </c>
      <c r="E9" s="30">
        <f t="shared" si="0"/>
        <v>0.80174328693940666</v>
      </c>
      <c r="F9" s="24">
        <v>1678.6660000000002</v>
      </c>
      <c r="G9" s="24">
        <v>770.149</v>
      </c>
      <c r="H9" s="4">
        <f t="shared" si="1"/>
        <v>0.45878632199615643</v>
      </c>
    </row>
    <row r="10" spans="1:11" ht="20.25" x14ac:dyDescent="0.25">
      <c r="A10" s="38"/>
      <c r="B10" s="3" t="s">
        <v>10</v>
      </c>
      <c r="C10" s="24">
        <v>48</v>
      </c>
      <c r="D10" s="24">
        <v>3.5770000000000004</v>
      </c>
      <c r="E10" s="30">
        <f t="shared" si="0"/>
        <v>7.4520833333333342E-2</v>
      </c>
      <c r="F10" s="24">
        <v>45</v>
      </c>
      <c r="G10" s="24">
        <v>2.7E-2</v>
      </c>
      <c r="H10" s="4">
        <f t="shared" si="1"/>
        <v>5.9999999999999995E-4</v>
      </c>
    </row>
    <row r="11" spans="1:11" ht="20.25" x14ac:dyDescent="0.25">
      <c r="A11" s="38"/>
      <c r="B11" s="3" t="s">
        <v>11</v>
      </c>
      <c r="C11" s="24">
        <v>24.56</v>
      </c>
      <c r="D11" s="24">
        <v>0.59</v>
      </c>
      <c r="E11" s="30">
        <f t="shared" si="0"/>
        <v>2.4022801302931596E-2</v>
      </c>
      <c r="F11" s="24">
        <v>24.58</v>
      </c>
      <c r="G11" s="24">
        <v>0.35899999999999999</v>
      </c>
      <c r="H11" s="4">
        <f t="shared" si="1"/>
        <v>1.4605370219690807E-2</v>
      </c>
    </row>
    <row r="12" spans="1:11" ht="20.25" x14ac:dyDescent="0.25">
      <c r="A12" s="38"/>
      <c r="B12" s="3" t="s">
        <v>57</v>
      </c>
      <c r="C12" s="24">
        <v>89.9</v>
      </c>
      <c r="D12" s="24">
        <v>16.753</v>
      </c>
      <c r="E12" s="30">
        <f>D12/C12</f>
        <v>0.18635150166852057</v>
      </c>
      <c r="F12" s="24">
        <v>89.7</v>
      </c>
      <c r="G12" s="24">
        <v>24.409000000000002</v>
      </c>
      <c r="H12" s="4">
        <f>G12/F12</f>
        <v>0.27211817168338909</v>
      </c>
    </row>
    <row r="13" spans="1:11" ht="20.25" x14ac:dyDescent="0.25">
      <c r="A13" s="38"/>
      <c r="B13" s="3" t="s">
        <v>12</v>
      </c>
      <c r="C13" s="24">
        <v>15</v>
      </c>
      <c r="D13" s="24">
        <v>0.215</v>
      </c>
      <c r="E13" s="30">
        <f t="shared" si="0"/>
        <v>1.4333333333333333E-2</v>
      </c>
      <c r="F13" s="24">
        <v>15</v>
      </c>
      <c r="G13" s="24"/>
      <c r="H13" s="4">
        <f t="shared" si="1"/>
        <v>0</v>
      </c>
    </row>
    <row r="14" spans="1:11" ht="20.25" x14ac:dyDescent="0.25">
      <c r="A14" s="5" t="s">
        <v>13</v>
      </c>
      <c r="B14" s="3"/>
      <c r="C14" s="7">
        <f>SUM(C6:C13)</f>
        <v>74356.933999999979</v>
      </c>
      <c r="D14" s="31">
        <f>SUM(D6:D13)</f>
        <v>55842.174999999988</v>
      </c>
      <c r="E14" s="32">
        <f t="shared" si="0"/>
        <v>0.75100158110338444</v>
      </c>
      <c r="F14" s="31">
        <f>SUM(F6:F13)</f>
        <v>77995.929999999993</v>
      </c>
      <c r="G14" s="31">
        <f>SUM(G6:G13)</f>
        <v>63002.252999999997</v>
      </c>
      <c r="H14" s="8">
        <f t="shared" si="1"/>
        <v>0.80776334098458735</v>
      </c>
    </row>
    <row r="15" spans="1:11" ht="36.75" customHeight="1" x14ac:dyDescent="0.25">
      <c r="A15" s="38" t="s">
        <v>46</v>
      </c>
      <c r="B15" s="3" t="s">
        <v>7</v>
      </c>
      <c r="C15" s="24">
        <v>3970.0550000000003</v>
      </c>
      <c r="D15" s="24">
        <v>3073.9859999999999</v>
      </c>
      <c r="E15" s="30">
        <f t="shared" si="0"/>
        <v>0.77429305135571158</v>
      </c>
      <c r="F15" s="24">
        <v>3473.7980000000002</v>
      </c>
      <c r="G15" s="24">
        <v>1709.3519999999999</v>
      </c>
      <c r="H15" s="4">
        <f t="shared" si="1"/>
        <v>0.49207006279582166</v>
      </c>
    </row>
    <row r="16" spans="1:11" ht="20.25" x14ac:dyDescent="0.25">
      <c r="A16" s="38"/>
      <c r="B16" s="3" t="s">
        <v>14</v>
      </c>
      <c r="C16" s="24">
        <v>264.68899999999996</v>
      </c>
      <c r="D16" s="24">
        <v>258.25000000000006</v>
      </c>
      <c r="E16" s="30">
        <f t="shared" si="0"/>
        <v>0.97567333738840711</v>
      </c>
      <c r="F16" s="24">
        <v>275.07499999999993</v>
      </c>
      <c r="G16" s="24">
        <v>228.54400000000001</v>
      </c>
      <c r="H16" s="4">
        <f t="shared" si="1"/>
        <v>0.83084249750068184</v>
      </c>
    </row>
    <row r="17" spans="1:8" ht="20.25" x14ac:dyDescent="0.25">
      <c r="A17" s="38"/>
      <c r="B17" s="3" t="s">
        <v>15</v>
      </c>
      <c r="C17" s="24">
        <v>145.99599999999998</v>
      </c>
      <c r="D17" s="24">
        <v>135.47899999999998</v>
      </c>
      <c r="E17" s="30">
        <f t="shared" si="0"/>
        <v>0.92796377982958445</v>
      </c>
      <c r="F17" s="24">
        <v>146.58500000000004</v>
      </c>
      <c r="G17" s="24">
        <v>114.71199999999999</v>
      </c>
      <c r="H17" s="4">
        <f t="shared" si="1"/>
        <v>0.78256301804413797</v>
      </c>
    </row>
    <row r="18" spans="1:8" ht="25.5" customHeight="1" x14ac:dyDescent="0.25">
      <c r="A18" s="38"/>
      <c r="B18" s="3" t="s">
        <v>16</v>
      </c>
      <c r="C18" s="24">
        <v>75.960999999999999</v>
      </c>
      <c r="D18" s="24">
        <v>42.728000000000002</v>
      </c>
      <c r="E18" s="30">
        <f t="shared" si="0"/>
        <v>0.56249917720935749</v>
      </c>
      <c r="F18" s="24">
        <v>69.063000000000002</v>
      </c>
      <c r="G18" s="24">
        <v>34.326000000000001</v>
      </c>
      <c r="H18" s="4">
        <f t="shared" si="1"/>
        <v>0.49702445593154077</v>
      </c>
    </row>
    <row r="19" spans="1:8" ht="20.25" x14ac:dyDescent="0.25">
      <c r="A19" s="38"/>
      <c r="B19" s="3" t="s">
        <v>17</v>
      </c>
      <c r="C19" s="24">
        <v>93.635999999999996</v>
      </c>
      <c r="D19" s="24">
        <v>80.100000000000023</v>
      </c>
      <c r="E19" s="30">
        <f t="shared" si="0"/>
        <v>0.85544021530180725</v>
      </c>
      <c r="F19" s="24">
        <v>95.533999999999992</v>
      </c>
      <c r="G19" s="24">
        <v>81.338999999999999</v>
      </c>
      <c r="H19" s="4">
        <f t="shared" si="1"/>
        <v>0.85141415621663497</v>
      </c>
    </row>
    <row r="20" spans="1:8" s="33" customFormat="1" ht="20.25" x14ac:dyDescent="0.25">
      <c r="A20" s="38"/>
      <c r="B20" s="29" t="s">
        <v>18</v>
      </c>
      <c r="C20" s="25">
        <v>69.83</v>
      </c>
      <c r="D20" s="24">
        <v>46.529999999999994</v>
      </c>
      <c r="E20" s="30">
        <f t="shared" si="0"/>
        <v>0.66633252183875114</v>
      </c>
      <c r="F20" s="25">
        <v>69.900000000000006</v>
      </c>
      <c r="G20" s="24">
        <v>68.117000000000004</v>
      </c>
      <c r="H20" s="30">
        <f t="shared" si="1"/>
        <v>0.97449213161659509</v>
      </c>
    </row>
    <row r="21" spans="1:8" ht="21.75" customHeight="1" x14ac:dyDescent="0.25">
      <c r="A21" s="38"/>
      <c r="B21" s="3" t="s">
        <v>19</v>
      </c>
      <c r="C21" s="9">
        <v>19.899999999999999</v>
      </c>
      <c r="D21" s="24">
        <v>7.7850000000000001</v>
      </c>
      <c r="E21" s="30">
        <f t="shared" si="0"/>
        <v>0.39120603015075378</v>
      </c>
      <c r="F21" s="25">
        <v>19.98</v>
      </c>
      <c r="G21" s="24">
        <v>12.321999999999999</v>
      </c>
      <c r="H21" s="4">
        <f t="shared" si="1"/>
        <v>0.61671671671671668</v>
      </c>
    </row>
    <row r="22" spans="1:8" ht="20.25" x14ac:dyDescent="0.25">
      <c r="A22" s="38"/>
      <c r="B22" s="3" t="s">
        <v>20</v>
      </c>
      <c r="C22" s="9">
        <v>4.95</v>
      </c>
      <c r="D22" s="24">
        <v>0.12000000000000001</v>
      </c>
      <c r="E22" s="30">
        <f t="shared" si="0"/>
        <v>2.4242424242424242E-2</v>
      </c>
      <c r="F22" s="25">
        <v>4.95</v>
      </c>
      <c r="G22" s="24">
        <v>0.13200000000000001</v>
      </c>
      <c r="H22" s="4">
        <f t="shared" si="1"/>
        <v>2.6666666666666668E-2</v>
      </c>
    </row>
    <row r="23" spans="1:8" ht="20.25" x14ac:dyDescent="0.25">
      <c r="A23" s="38"/>
      <c r="B23" s="3" t="s">
        <v>21</v>
      </c>
      <c r="C23" s="9">
        <v>4.99</v>
      </c>
      <c r="D23" s="24">
        <v>0.185</v>
      </c>
      <c r="E23" s="30">
        <f t="shared" si="0"/>
        <v>3.7074148296593182E-2</v>
      </c>
      <c r="F23" s="25">
        <v>4.99</v>
      </c>
      <c r="G23" s="24">
        <v>0.74099999999999999</v>
      </c>
      <c r="H23" s="4">
        <f t="shared" si="1"/>
        <v>0.14849699398797594</v>
      </c>
    </row>
    <row r="24" spans="1:8" ht="20.25" x14ac:dyDescent="0.25">
      <c r="A24" s="38"/>
      <c r="B24" s="3" t="s">
        <v>22</v>
      </c>
      <c r="C24" s="9">
        <v>0.75</v>
      </c>
      <c r="D24" s="25"/>
      <c r="E24" s="30">
        <f t="shared" si="0"/>
        <v>0</v>
      </c>
      <c r="F24" s="25">
        <v>0.95</v>
      </c>
      <c r="G24" s="24"/>
      <c r="H24" s="4">
        <f t="shared" si="1"/>
        <v>0</v>
      </c>
    </row>
    <row r="25" spans="1:8" ht="30.75" customHeight="1" x14ac:dyDescent="0.25">
      <c r="A25" s="38"/>
      <c r="B25" s="3" t="s">
        <v>23</v>
      </c>
      <c r="C25" s="9">
        <v>99.82</v>
      </c>
      <c r="D25" s="24">
        <v>72.141999999999996</v>
      </c>
      <c r="E25" s="30">
        <f t="shared" si="0"/>
        <v>0.72272089761570824</v>
      </c>
      <c r="F25" s="25">
        <v>99.998000000000005</v>
      </c>
      <c r="G25" s="24">
        <v>56.222000000000001</v>
      </c>
      <c r="H25" s="4">
        <f t="shared" si="1"/>
        <v>0.56223124462489249</v>
      </c>
    </row>
    <row r="26" spans="1:8" ht="25.5" customHeight="1" x14ac:dyDescent="0.25">
      <c r="A26" s="5" t="s">
        <v>13</v>
      </c>
      <c r="B26" s="3"/>
      <c r="C26" s="7">
        <f>SUM(C15:C25)</f>
        <v>4750.5770000000002</v>
      </c>
      <c r="D26" s="31">
        <f>SUM(D15:D25)</f>
        <v>3717.3049999999994</v>
      </c>
      <c r="E26" s="32">
        <f t="shared" si="0"/>
        <v>0.78249547370771999</v>
      </c>
      <c r="F26" s="31">
        <f>SUM(F15:F25)</f>
        <v>4260.8229999999985</v>
      </c>
      <c r="G26" s="31">
        <f>SUM(G15:G25)</f>
        <v>2305.8070000000007</v>
      </c>
      <c r="H26" s="8">
        <f t="shared" si="1"/>
        <v>0.54116469987136329</v>
      </c>
    </row>
    <row r="27" spans="1:8" ht="20.25" customHeight="1" x14ac:dyDescent="0.25">
      <c r="A27" s="38" t="s">
        <v>45</v>
      </c>
      <c r="B27" s="29" t="s">
        <v>14</v>
      </c>
      <c r="C27" s="24">
        <v>1141.1880000000001</v>
      </c>
      <c r="D27" s="24">
        <v>1104.845</v>
      </c>
      <c r="E27" s="30">
        <f t="shared" si="0"/>
        <v>0.9681533629866419</v>
      </c>
      <c r="F27" s="24">
        <v>1143.223</v>
      </c>
      <c r="G27" s="24">
        <v>1078.175</v>
      </c>
      <c r="H27" s="4">
        <f t="shared" si="1"/>
        <v>0.94310121472363662</v>
      </c>
    </row>
    <row r="28" spans="1:8" ht="20.25" x14ac:dyDescent="0.25">
      <c r="A28" s="38"/>
      <c r="B28" s="29" t="s">
        <v>15</v>
      </c>
      <c r="C28" s="24">
        <v>255.27700000000002</v>
      </c>
      <c r="D28" s="24">
        <v>236.77800000000002</v>
      </c>
      <c r="E28" s="30">
        <f t="shared" si="0"/>
        <v>0.92753362034182474</v>
      </c>
      <c r="F28" s="24">
        <v>255.98</v>
      </c>
      <c r="G28" s="24">
        <v>240.66899999999998</v>
      </c>
      <c r="H28" s="4">
        <f t="shared" si="1"/>
        <v>0.94018673333854208</v>
      </c>
    </row>
    <row r="29" spans="1:8" ht="27" customHeight="1" x14ac:dyDescent="0.25">
      <c r="A29" s="38"/>
      <c r="B29" s="29" t="s">
        <v>16</v>
      </c>
      <c r="C29" s="24">
        <v>298.935</v>
      </c>
      <c r="D29" s="24">
        <v>236.77800000000002</v>
      </c>
      <c r="E29" s="30">
        <f t="shared" si="0"/>
        <v>0.79207185508555378</v>
      </c>
      <c r="F29" s="24">
        <v>249.31500000000003</v>
      </c>
      <c r="G29" s="24">
        <v>202.17699999999996</v>
      </c>
      <c r="H29" s="4">
        <f t="shared" si="1"/>
        <v>0.81092994805767782</v>
      </c>
    </row>
    <row r="30" spans="1:8" ht="20.25" x14ac:dyDescent="0.25">
      <c r="A30" s="38"/>
      <c r="B30" s="29" t="s">
        <v>17</v>
      </c>
      <c r="C30" s="24">
        <v>568.08000000000004</v>
      </c>
      <c r="D30" s="24">
        <v>429.85900000000004</v>
      </c>
      <c r="E30" s="30">
        <f t="shared" si="0"/>
        <v>0.75668743838895935</v>
      </c>
      <c r="F30" s="24">
        <v>568.67099999999994</v>
      </c>
      <c r="G30" s="24">
        <v>464.64499999999998</v>
      </c>
      <c r="H30" s="4">
        <f t="shared" si="1"/>
        <v>0.81707173391996435</v>
      </c>
    </row>
    <row r="31" spans="1:8" s="33" customFormat="1" ht="20.25" x14ac:dyDescent="0.25">
      <c r="A31" s="38"/>
      <c r="B31" s="29" t="s">
        <v>18</v>
      </c>
      <c r="C31" s="25">
        <v>199.78</v>
      </c>
      <c r="D31" s="24">
        <v>213.79300000000001</v>
      </c>
      <c r="E31" s="30">
        <f t="shared" si="0"/>
        <v>1.0701421563720093</v>
      </c>
      <c r="F31" s="25">
        <v>199.97</v>
      </c>
      <c r="G31" s="24">
        <v>246.79400000000001</v>
      </c>
      <c r="H31" s="30">
        <f t="shared" si="1"/>
        <v>1.2341551232684904</v>
      </c>
    </row>
    <row r="32" spans="1:8" ht="28.5" customHeight="1" x14ac:dyDescent="0.25">
      <c r="A32" s="38"/>
      <c r="B32" s="29" t="s">
        <v>24</v>
      </c>
      <c r="C32" s="25">
        <v>399.99</v>
      </c>
      <c r="D32" s="24">
        <v>338.99099999999999</v>
      </c>
      <c r="E32" s="30">
        <f t="shared" si="0"/>
        <v>0.8474986874671866</v>
      </c>
      <c r="F32" s="25">
        <v>399.99</v>
      </c>
      <c r="G32" s="24">
        <v>340.6149999999999</v>
      </c>
      <c r="H32" s="4">
        <f t="shared" si="1"/>
        <v>0.85155878896972392</v>
      </c>
    </row>
    <row r="33" spans="1:8" ht="20.25" x14ac:dyDescent="0.25">
      <c r="A33" s="38"/>
      <c r="B33" s="29" t="s">
        <v>25</v>
      </c>
      <c r="C33" s="25">
        <v>99.6</v>
      </c>
      <c r="D33" s="24">
        <v>0.41200000000000003</v>
      </c>
      <c r="E33" s="30">
        <f t="shared" si="0"/>
        <v>4.1365461847389564E-3</v>
      </c>
      <c r="F33" s="25">
        <v>99.8</v>
      </c>
      <c r="G33" s="24">
        <v>13.045000000000002</v>
      </c>
      <c r="H33" s="4">
        <f t="shared" si="1"/>
        <v>0.1307114228456914</v>
      </c>
    </row>
    <row r="34" spans="1:8" ht="20.25" x14ac:dyDescent="0.25">
      <c r="A34" s="38"/>
      <c r="B34" s="29" t="s">
        <v>19</v>
      </c>
      <c r="C34" s="25">
        <v>1.9</v>
      </c>
      <c r="D34" s="24">
        <v>0.158</v>
      </c>
      <c r="E34" s="30">
        <f t="shared" si="0"/>
        <v>8.3157894736842111E-2</v>
      </c>
      <c r="F34" s="25">
        <v>1.98</v>
      </c>
      <c r="G34" s="24">
        <v>0.39599999999999996</v>
      </c>
      <c r="H34" s="4">
        <f t="shared" si="1"/>
        <v>0.19999999999999998</v>
      </c>
    </row>
    <row r="35" spans="1:8" ht="20.25" x14ac:dyDescent="0.25">
      <c r="A35" s="38"/>
      <c r="B35" s="29" t="s">
        <v>20</v>
      </c>
      <c r="C35" s="25">
        <v>49.07</v>
      </c>
      <c r="D35" s="24">
        <v>12.613000000000001</v>
      </c>
      <c r="E35" s="30">
        <f t="shared" si="0"/>
        <v>0.25704096189117592</v>
      </c>
      <c r="F35" s="25">
        <v>49.94</v>
      </c>
      <c r="G35" s="24">
        <v>10.482000000000001</v>
      </c>
      <c r="H35" s="4">
        <f t="shared" si="1"/>
        <v>0.20989187024429318</v>
      </c>
    </row>
    <row r="36" spans="1:8" ht="20.25" x14ac:dyDescent="0.25">
      <c r="A36" s="38"/>
      <c r="B36" s="29" t="s">
        <v>21</v>
      </c>
      <c r="C36" s="25">
        <v>29.78</v>
      </c>
      <c r="D36" s="24">
        <v>17.356999999999996</v>
      </c>
      <c r="E36" s="30">
        <f t="shared" si="0"/>
        <v>0.58284083277367349</v>
      </c>
      <c r="F36" s="25">
        <v>29.98</v>
      </c>
      <c r="G36" s="24">
        <v>23.134999999999998</v>
      </c>
      <c r="H36" s="4">
        <f t="shared" si="1"/>
        <v>0.77168112074716466</v>
      </c>
    </row>
    <row r="37" spans="1:8" ht="20.25" x14ac:dyDescent="0.25">
      <c r="A37" s="38"/>
      <c r="B37" s="29" t="s">
        <v>22</v>
      </c>
      <c r="C37" s="25">
        <v>119.73</v>
      </c>
      <c r="D37" s="24">
        <v>2.262</v>
      </c>
      <c r="E37" s="30">
        <f t="shared" si="0"/>
        <v>1.8892508143322474E-2</v>
      </c>
      <c r="F37" s="25">
        <v>119.9</v>
      </c>
      <c r="G37" s="24">
        <v>2.7850000000000001</v>
      </c>
      <c r="H37" s="4">
        <f t="shared" si="1"/>
        <v>2.3227689741451209E-2</v>
      </c>
    </row>
    <row r="38" spans="1:8" ht="28.5" customHeight="1" x14ac:dyDescent="0.25">
      <c r="A38" s="38"/>
      <c r="B38" s="29" t="s">
        <v>23</v>
      </c>
      <c r="C38" s="25">
        <v>299.72000000000003</v>
      </c>
      <c r="D38" s="24">
        <v>272.45299999999997</v>
      </c>
      <c r="E38" s="30">
        <f t="shared" si="0"/>
        <v>0.90902509008407828</v>
      </c>
      <c r="F38" s="25">
        <v>299.5</v>
      </c>
      <c r="G38" s="24">
        <v>272.17199999999997</v>
      </c>
      <c r="H38" s="4">
        <f t="shared" si="1"/>
        <v>0.90875459098497491</v>
      </c>
    </row>
    <row r="39" spans="1:8" s="26" customFormat="1" ht="24" customHeight="1" x14ac:dyDescent="0.25">
      <c r="A39" s="38"/>
      <c r="B39" s="29" t="s">
        <v>41</v>
      </c>
      <c r="C39" s="25">
        <v>1.25</v>
      </c>
      <c r="D39" s="24">
        <v>2.254</v>
      </c>
      <c r="E39" s="30">
        <f t="shared" si="0"/>
        <v>1.8031999999999999</v>
      </c>
      <c r="F39" s="25">
        <v>1.97</v>
      </c>
      <c r="G39" s="24">
        <v>1.7060000000000002</v>
      </c>
      <c r="H39" s="4">
        <f t="shared" si="1"/>
        <v>0.86598984771573617</v>
      </c>
    </row>
    <row r="40" spans="1:8" ht="27" customHeight="1" x14ac:dyDescent="0.25">
      <c r="A40" s="38"/>
      <c r="B40" s="29" t="s">
        <v>26</v>
      </c>
      <c r="C40" s="25">
        <v>60</v>
      </c>
      <c r="D40" s="24">
        <v>55.647999999999996</v>
      </c>
      <c r="E40" s="30">
        <f t="shared" si="0"/>
        <v>0.92746666666666655</v>
      </c>
      <c r="F40" s="25">
        <v>60</v>
      </c>
      <c r="G40" s="24">
        <v>25.492999999999999</v>
      </c>
      <c r="H40" s="4">
        <f t="shared" si="1"/>
        <v>0.42488333333333334</v>
      </c>
    </row>
    <row r="41" spans="1:8" s="34" customFormat="1" ht="24" customHeight="1" x14ac:dyDescent="0.25">
      <c r="A41" s="38"/>
      <c r="B41" s="29" t="s">
        <v>27</v>
      </c>
      <c r="C41" s="25">
        <v>50</v>
      </c>
      <c r="D41" s="24">
        <v>69.984999999999999</v>
      </c>
      <c r="E41" s="30">
        <f t="shared" si="0"/>
        <v>1.3996999999999999</v>
      </c>
      <c r="F41" s="25">
        <v>50</v>
      </c>
      <c r="G41" s="24">
        <v>74.649999999999991</v>
      </c>
      <c r="H41" s="30">
        <f t="shared" si="1"/>
        <v>1.4929999999999999</v>
      </c>
    </row>
    <row r="42" spans="1:8" ht="20.25" x14ac:dyDescent="0.25">
      <c r="A42" s="5" t="s">
        <v>13</v>
      </c>
      <c r="B42" s="3"/>
      <c r="C42" s="7">
        <f>SUM(C27:C41)</f>
        <v>3574.3</v>
      </c>
      <c r="D42" s="31">
        <f>SUM(D27:D41)</f>
        <v>2994.1860000000001</v>
      </c>
      <c r="E42" s="32">
        <f t="shared" si="0"/>
        <v>0.83769857034943906</v>
      </c>
      <c r="F42" s="31">
        <f>SUM(F27:F41)</f>
        <v>3530.2189999999996</v>
      </c>
      <c r="G42" s="31">
        <f>SUM(G27:G41)</f>
        <v>2996.9390000000003</v>
      </c>
      <c r="H42" s="8">
        <f t="shared" si="1"/>
        <v>0.84893855027124399</v>
      </c>
    </row>
    <row r="43" spans="1:8" s="33" customFormat="1" ht="22.5" customHeight="1" x14ac:dyDescent="0.25">
      <c r="A43" s="38" t="s">
        <v>28</v>
      </c>
      <c r="B43" s="29" t="s">
        <v>41</v>
      </c>
      <c r="C43" s="25">
        <v>1.35</v>
      </c>
      <c r="D43" s="24">
        <v>0.97800000000000009</v>
      </c>
      <c r="E43" s="30">
        <f t="shared" si="0"/>
        <v>0.72444444444444445</v>
      </c>
      <c r="F43" s="25">
        <v>1.35</v>
      </c>
      <c r="G43" s="24">
        <v>1.3979999999999999</v>
      </c>
      <c r="H43" s="30">
        <f t="shared" si="1"/>
        <v>1.0355555555555553</v>
      </c>
    </row>
    <row r="44" spans="1:8" ht="20.25" customHeight="1" x14ac:dyDescent="0.25">
      <c r="A44" s="38"/>
      <c r="B44" s="10" t="s">
        <v>29</v>
      </c>
      <c r="C44" s="9">
        <v>10.5</v>
      </c>
      <c r="D44" s="24">
        <v>0.61199999999999999</v>
      </c>
      <c r="E44" s="30">
        <f t="shared" si="0"/>
        <v>5.8285714285714288E-2</v>
      </c>
      <c r="F44" s="25">
        <v>10.199999999999999</v>
      </c>
      <c r="G44" s="24">
        <v>1.0720000000000001</v>
      </c>
      <c r="H44" s="4">
        <f t="shared" si="1"/>
        <v>0.10509803921568629</v>
      </c>
    </row>
    <row r="45" spans="1:8" ht="20.25" x14ac:dyDescent="0.25">
      <c r="A45" s="38"/>
      <c r="B45" s="10" t="s">
        <v>17</v>
      </c>
      <c r="C45" s="9">
        <v>4</v>
      </c>
      <c r="D45" s="24">
        <v>1.323</v>
      </c>
      <c r="E45" s="30">
        <f t="shared" si="0"/>
        <v>0.33074999999999999</v>
      </c>
      <c r="F45" s="25">
        <v>3.3</v>
      </c>
      <c r="G45" s="24">
        <v>1.7250000000000001</v>
      </c>
      <c r="H45" s="4">
        <f t="shared" si="1"/>
        <v>0.52272727272727282</v>
      </c>
    </row>
    <row r="46" spans="1:8" ht="20.25" x14ac:dyDescent="0.25">
      <c r="A46" s="38"/>
      <c r="B46" s="10" t="s">
        <v>30</v>
      </c>
      <c r="C46" s="9">
        <v>0.2</v>
      </c>
      <c r="D46" s="24">
        <v>0.15200000000000002</v>
      </c>
      <c r="E46" s="30">
        <f t="shared" si="0"/>
        <v>0.76000000000000012</v>
      </c>
      <c r="F46" s="25">
        <v>0.2</v>
      </c>
      <c r="G46" s="24">
        <v>1.4999999999999999E-2</v>
      </c>
      <c r="H46" s="4">
        <f t="shared" si="1"/>
        <v>7.4999999999999997E-2</v>
      </c>
    </row>
    <row r="47" spans="1:8" ht="20.25" x14ac:dyDescent="0.25">
      <c r="A47" s="38"/>
      <c r="B47" s="10" t="s">
        <v>20</v>
      </c>
      <c r="C47" s="9">
        <v>0.25</v>
      </c>
      <c r="D47" s="24">
        <v>0.35700000000000004</v>
      </c>
      <c r="E47" s="30">
        <f t="shared" si="0"/>
        <v>1.4280000000000002</v>
      </c>
      <c r="F47" s="25">
        <v>0.25</v>
      </c>
      <c r="G47" s="24">
        <v>0.26500000000000001</v>
      </c>
      <c r="H47" s="4">
        <f t="shared" si="1"/>
        <v>1.06</v>
      </c>
    </row>
    <row r="48" spans="1:8" ht="20.25" x14ac:dyDescent="0.25">
      <c r="A48" s="38"/>
      <c r="B48" s="10" t="s">
        <v>14</v>
      </c>
      <c r="C48" s="9">
        <v>0.45</v>
      </c>
      <c r="D48" s="24">
        <v>0.33600000000000002</v>
      </c>
      <c r="E48" s="30">
        <f t="shared" si="0"/>
        <v>0.7466666666666667</v>
      </c>
      <c r="F48" s="25">
        <v>0.45</v>
      </c>
      <c r="G48" s="24">
        <v>0.38600000000000001</v>
      </c>
      <c r="H48" s="4">
        <f t="shared" si="1"/>
        <v>0.85777777777777775</v>
      </c>
    </row>
    <row r="49" spans="1:23" ht="20.25" x14ac:dyDescent="0.25">
      <c r="A49" s="38"/>
      <c r="B49" s="10" t="s">
        <v>19</v>
      </c>
      <c r="C49" s="9">
        <v>1</v>
      </c>
      <c r="D49" s="24">
        <v>0.45999999999999996</v>
      </c>
      <c r="E49" s="30">
        <f t="shared" si="0"/>
        <v>0.45999999999999996</v>
      </c>
      <c r="F49" s="25">
        <v>0.95</v>
      </c>
      <c r="G49" s="24">
        <v>0.25</v>
      </c>
      <c r="H49" s="4">
        <f t="shared" si="1"/>
        <v>0.26315789473684209</v>
      </c>
    </row>
    <row r="50" spans="1:23" ht="20.25" x14ac:dyDescent="0.25">
      <c r="A50" s="38"/>
      <c r="B50" s="10" t="s">
        <v>18</v>
      </c>
      <c r="C50" s="9">
        <v>5</v>
      </c>
      <c r="D50" s="24">
        <v>0.75600000000000001</v>
      </c>
      <c r="E50" s="30">
        <f t="shared" si="0"/>
        <v>0.1512</v>
      </c>
      <c r="F50" s="25">
        <v>4.0999999999999996</v>
      </c>
      <c r="G50" s="24">
        <v>0.9910000000000001</v>
      </c>
      <c r="H50" s="4">
        <f t="shared" si="1"/>
        <v>0.24170731707317078</v>
      </c>
    </row>
    <row r="51" spans="1:23" ht="20.25" x14ac:dyDescent="0.25">
      <c r="A51" s="38"/>
      <c r="B51" s="10" t="s">
        <v>21</v>
      </c>
      <c r="C51" s="9">
        <v>0.45</v>
      </c>
      <c r="D51" s="24">
        <v>0.33900000000000002</v>
      </c>
      <c r="E51" s="30">
        <f t="shared" si="0"/>
        <v>0.75333333333333341</v>
      </c>
      <c r="F51" s="25">
        <v>0.45</v>
      </c>
      <c r="G51" s="24">
        <v>0.35400000000000004</v>
      </c>
      <c r="H51" s="4">
        <f>G51/F51</f>
        <v>0.78666666666666674</v>
      </c>
    </row>
    <row r="52" spans="1:23" ht="20.25" x14ac:dyDescent="0.25">
      <c r="A52" s="38"/>
      <c r="B52" s="10" t="s">
        <v>31</v>
      </c>
      <c r="C52" s="9">
        <v>0.8</v>
      </c>
      <c r="D52" s="24">
        <v>7.0000000000000007E-2</v>
      </c>
      <c r="E52" s="30">
        <f t="shared" si="0"/>
        <v>8.7500000000000008E-2</v>
      </c>
      <c r="F52" s="25">
        <v>0.8</v>
      </c>
      <c r="G52" s="24">
        <v>1.9E-2</v>
      </c>
      <c r="H52" s="4">
        <f t="shared" si="1"/>
        <v>2.3749999999999997E-2</v>
      </c>
      <c r="N52" s="11"/>
      <c r="O52" s="39"/>
      <c r="P52" s="39"/>
      <c r="Q52" s="42"/>
      <c r="R52" s="42"/>
      <c r="S52" s="11"/>
    </row>
    <row r="53" spans="1:23" ht="20.25" x14ac:dyDescent="0.25">
      <c r="A53" s="5" t="s">
        <v>13</v>
      </c>
      <c r="B53" s="10"/>
      <c r="C53" s="7">
        <f>SUM(C43:C52)</f>
        <v>24</v>
      </c>
      <c r="D53" s="14">
        <f>SUM(D43:D52)</f>
        <v>5.3830000000000009</v>
      </c>
      <c r="E53" s="8">
        <f t="shared" si="0"/>
        <v>0.22429166666666669</v>
      </c>
      <c r="F53" s="6">
        <f>SUM(F43:F52)</f>
        <v>22.049999999999997</v>
      </c>
      <c r="G53" s="14">
        <f>SUM(G43:G52)</f>
        <v>6.4750000000000005</v>
      </c>
      <c r="H53" s="8">
        <f t="shared" si="1"/>
        <v>0.29365079365079372</v>
      </c>
      <c r="N53" s="11"/>
      <c r="O53" s="12"/>
      <c r="P53" s="12"/>
      <c r="Q53" s="13"/>
      <c r="R53" s="13"/>
      <c r="S53" s="11"/>
    </row>
    <row r="54" spans="1:23" ht="35.25" customHeight="1" x14ac:dyDescent="0.25">
      <c r="A54" s="1" t="s">
        <v>13</v>
      </c>
      <c r="B54" s="1"/>
      <c r="C54" s="7">
        <f>SUM(C14,C26,C42,C53)</f>
        <v>82705.810999999987</v>
      </c>
      <c r="D54" s="7">
        <f>SUM(D14,D26,D42,D53)</f>
        <v>62559.048999999992</v>
      </c>
      <c r="E54" s="8">
        <f t="shared" si="0"/>
        <v>0.75640451672736753</v>
      </c>
      <c r="F54" s="6">
        <f>SUM(F14,F26,F42,F53)</f>
        <v>85809.021999999997</v>
      </c>
      <c r="G54" s="6">
        <f>SUM(G14,G26,G42,G53)</f>
        <v>68311.474000000002</v>
      </c>
      <c r="H54" s="8">
        <f t="shared" si="1"/>
        <v>0.79608731585357073</v>
      </c>
      <c r="N54" s="2"/>
    </row>
    <row r="55" spans="1:23" ht="29.25" customHeight="1" x14ac:dyDescent="0.35">
      <c r="A55" s="43" t="s">
        <v>56</v>
      </c>
      <c r="B55" s="43"/>
      <c r="C55" s="15"/>
      <c r="D55" s="15"/>
      <c r="E55" s="16"/>
      <c r="F55" s="16"/>
      <c r="G55" s="16"/>
      <c r="H55" s="16"/>
    </row>
    <row r="56" spans="1:23" ht="45.75" customHeight="1" x14ac:dyDescent="0.3">
      <c r="A56" s="44" t="s">
        <v>52</v>
      </c>
      <c r="B56" s="44"/>
      <c r="C56" s="17" t="s">
        <v>32</v>
      </c>
      <c r="D56" s="17" t="s">
        <v>33</v>
      </c>
      <c r="E56" s="27"/>
      <c r="F56" s="18"/>
      <c r="G56" s="18"/>
      <c r="H56" s="35" t="s">
        <v>47</v>
      </c>
    </row>
    <row r="57" spans="1:23" ht="42" customHeight="1" x14ac:dyDescent="0.25">
      <c r="A57" s="19" t="s">
        <v>34</v>
      </c>
      <c r="B57" s="10" t="s">
        <v>53</v>
      </c>
      <c r="C57" s="20">
        <v>158</v>
      </c>
      <c r="D57" s="10">
        <v>0</v>
      </c>
      <c r="E57" s="21" t="s">
        <v>49</v>
      </c>
      <c r="F57" s="21"/>
      <c r="G57" s="21"/>
      <c r="H57" s="22"/>
      <c r="I57" s="11"/>
      <c r="J57" s="11"/>
      <c r="K57" s="11"/>
    </row>
    <row r="58" spans="1:23" ht="36" customHeight="1" x14ac:dyDescent="0.25">
      <c r="A58" s="19" t="s">
        <v>35</v>
      </c>
      <c r="B58" s="10" t="s">
        <v>50</v>
      </c>
      <c r="C58" s="10">
        <v>141</v>
      </c>
      <c r="D58" s="10">
        <v>49</v>
      </c>
      <c r="E58" s="21" t="s">
        <v>42</v>
      </c>
      <c r="F58" s="21"/>
      <c r="G58" s="21"/>
      <c r="H58" s="21"/>
    </row>
    <row r="59" spans="1:23" ht="41.25" customHeight="1" x14ac:dyDescent="0.25">
      <c r="A59" s="19" t="s">
        <v>36</v>
      </c>
      <c r="B59" s="10" t="s">
        <v>51</v>
      </c>
      <c r="C59" s="10" t="s">
        <v>43</v>
      </c>
      <c r="D59" s="10" t="s">
        <v>37</v>
      </c>
      <c r="E59" s="21" t="s">
        <v>54</v>
      </c>
      <c r="F59" s="21"/>
      <c r="G59" s="21"/>
      <c r="H59" s="21"/>
    </row>
    <row r="60" spans="1:23" ht="26.25" customHeight="1" x14ac:dyDescent="0.35">
      <c r="A60" s="19" t="s">
        <v>38</v>
      </c>
      <c r="B60" s="10">
        <v>2</v>
      </c>
      <c r="C60" s="10" t="s">
        <v>43</v>
      </c>
      <c r="D60" s="10">
        <v>2</v>
      </c>
      <c r="E60" s="45" t="s">
        <v>48</v>
      </c>
      <c r="F60" s="46"/>
      <c r="G60" s="46"/>
      <c r="H60" s="46"/>
      <c r="P60" s="47"/>
      <c r="Q60" s="47"/>
      <c r="R60" s="47"/>
      <c r="S60" s="47"/>
      <c r="T60" s="47"/>
      <c r="U60" s="47"/>
      <c r="V60" s="47"/>
      <c r="W60" s="47"/>
    </row>
    <row r="61" spans="1:23" ht="39.75" customHeight="1" x14ac:dyDescent="0.25">
      <c r="A61" s="19" t="s">
        <v>39</v>
      </c>
      <c r="B61" s="10">
        <v>16</v>
      </c>
      <c r="C61" s="10">
        <v>13</v>
      </c>
      <c r="D61" s="10">
        <v>3</v>
      </c>
      <c r="E61" s="40"/>
      <c r="F61" s="41"/>
      <c r="G61" s="41"/>
      <c r="H61" s="41"/>
    </row>
    <row r="318" spans="7:7" ht="20.25" x14ac:dyDescent="0.3">
      <c r="G318" s="23" t="s">
        <v>40</v>
      </c>
    </row>
  </sheetData>
  <mergeCells count="18">
    <mergeCell ref="E61:H61"/>
    <mergeCell ref="Q52:R52"/>
    <mergeCell ref="A55:B55"/>
    <mergeCell ref="A56:B56"/>
    <mergeCell ref="E60:H60"/>
    <mergeCell ref="P60:W60"/>
    <mergeCell ref="A6:A13"/>
    <mergeCell ref="A15:A25"/>
    <mergeCell ref="A27:A41"/>
    <mergeCell ref="A43:A52"/>
    <mergeCell ref="O52:P5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2021-02-16T09:33:31Z</cp:lastPrinted>
  <dcterms:created xsi:type="dcterms:W3CDTF">2014-12-05T10:55:26Z</dcterms:created>
  <dcterms:modified xsi:type="dcterms:W3CDTF">2021-02-16T09:34:14Z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