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Лист1!$A$1:$H$61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1" l="1"/>
  <c r="H50" i="1"/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53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53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<sst xmlns="http://schemas.openxmlformats.org/spreadsheetml/2006/main" count="78" uniqueCount="54">
  <si>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</si>
  <si>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</si>
  <si>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</si>
  <si>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</si>
  <si>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</si>
  <si>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</si>
  <si>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</si>
  <si>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</si>
  <si>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</si>
  <si>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</si>
  <si>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</si>
  <si>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</si>
  <si>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</si>
  <si>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</si>
  <si>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</si>
  <si>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</si>
  <si>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</si>
  <si>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</si>
  <si>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</si>
  <si>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</si>
  <si>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</si>
  <si>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</si>
  <si>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</si>
  <si>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</si>
  <si>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</si>
  <si>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</si>
  <si>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</si>
  <si>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</si>
  <si>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</si>
  <si>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</si>
  <si>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</si>
  <si>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</si>
  <si>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</si>
  <si>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</si>
  <si>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</si>
  <si>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</si>
  <si>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</si>
  <si>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</si>
  <si>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</si>
  <si>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</si>
  <si>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</si>
  <si>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</si>
  <si>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Куршский залив 
(51 пользователя ВБР)</t>
  </si>
  <si>
    <t>Колюшка трёхиглая</t>
  </si>
  <si>
    <t>26 подрайон Балтийского моря 
(36 пользователя ВБР)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</si>
  <si>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</si>
  <si>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</si>
  <si>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</si>
  <si>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по состоянию на 31.05.2020 и 31.05.2021 (в сравнении)</t>
  </si>
  <si>
    <t xml:space="preserve">  По состоянию на31.05.2021 г.</t>
  </si>
  <si>
    <t>* Заключено договоров пользования ВБР — 553</t>
  </si>
  <si>
    <t>Выдано разрешений на добычу ВБР — 311</t>
  </si>
  <si>
    <t>*Аннулировано разрешений - 16</t>
  </si>
  <si>
    <t>* Внесено изменений в разрешения —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</si>
</sst>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G48" sqref="G48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54"/>
    </row>
    <row r="2" spans="1:11" ht="25.5" customHeight="1" x14ac:dyDescent="0.25">
      <c r="A2" s="53" t="s">
        <v>48</v>
      </c>
      <c r="B2" s="53"/>
      <c r="C2" s="53"/>
      <c r="D2" s="53"/>
      <c r="E2" s="53"/>
      <c r="F2" s="53"/>
      <c r="G2" s="53"/>
      <c r="H2" s="53"/>
      <c r="I2" s="54"/>
      <c r="J2" s="54"/>
      <c r="K2" s="54"/>
    </row>
    <row r="3" spans="1:11" ht="7.5" customHeight="1" x14ac:dyDescent="0.25">
      <c r="I3" s="54"/>
      <c r="J3" s="54"/>
      <c r="K3" s="54"/>
    </row>
    <row r="4" spans="1:11" ht="20.25" customHeight="1" x14ac:dyDescent="0.25">
      <c r="A4" s="43" t="s">
        <v>1</v>
      </c>
      <c r="B4" s="43" t="s">
        <v>2</v>
      </c>
      <c r="C4" s="43">
        <v>2020</v>
      </c>
      <c r="D4" s="43"/>
      <c r="E4" s="43"/>
      <c r="F4" s="43">
        <v>2021</v>
      </c>
      <c r="G4" s="43"/>
      <c r="H4" s="43"/>
      <c r="I4" s="54"/>
      <c r="J4" s="54"/>
      <c r="K4" s="54"/>
    </row>
    <row r="5" spans="1:11" ht="20.25" x14ac:dyDescent="0.25">
      <c r="A5" s="43"/>
      <c r="B5" s="43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44</v>
      </c>
      <c r="B6" s="3" t="s">
        <v>6</v>
      </c>
      <c r="C6" s="17">
        <v>46474.898999999998</v>
      </c>
      <c r="D6" s="17">
        <v>36421.607000000004</v>
      </c>
      <c r="E6" s="36">
        <f t="shared" ref="E6:E51" si="0">D6/C6</f>
        <v>0.78368340294833139</v>
      </c>
      <c r="F6" s="17">
        <v>45474.898999999998</v>
      </c>
      <c r="G6" s="17">
        <v>34749.941999999995</v>
      </c>
      <c r="H6" s="5">
        <f t="shared" ref="H6:H51" si="1">G6/F6</f>
        <v>0.76415655150767892</v>
      </c>
    </row>
    <row r="7" spans="1:11" ht="40.5" x14ac:dyDescent="0.25">
      <c r="A7" s="43"/>
      <c r="B7" s="3" t="s">
        <v>7</v>
      </c>
      <c r="C7" s="17">
        <v>24331.62</v>
      </c>
      <c r="D7" s="17">
        <v>7332.6399999999994</v>
      </c>
      <c r="E7" s="36">
        <f t="shared" si="0"/>
        <v>0.30136258909188945</v>
      </c>
      <c r="F7" s="17">
        <v>23981.277999999998</v>
      </c>
      <c r="G7" s="17">
        <v>6639.487000000001</v>
      </c>
      <c r="H7" s="5">
        <f>G7/F7</f>
        <v>0.27686126652632947</v>
      </c>
    </row>
    <row r="8" spans="1:11" ht="20.25" x14ac:dyDescent="0.25">
      <c r="A8" s="43"/>
      <c r="B8" s="3" t="s">
        <v>8</v>
      </c>
      <c r="C8" s="17">
        <v>4479.22</v>
      </c>
      <c r="D8" s="17">
        <v>824.52199999999993</v>
      </c>
      <c r="E8" s="36">
        <f t="shared" si="0"/>
        <v>0.1840771384303517</v>
      </c>
      <c r="F8" s="17">
        <v>2875.1750000000002</v>
      </c>
      <c r="G8" s="17">
        <v>359.63499999999999</v>
      </c>
      <c r="H8" s="5">
        <f t="shared" si="1"/>
        <v>0.12508282104567547</v>
      </c>
    </row>
    <row r="9" spans="1:11" ht="20.25" x14ac:dyDescent="0.25">
      <c r="A9" s="43"/>
      <c r="B9" s="3" t="s">
        <v>9</v>
      </c>
      <c r="C9" s="17">
        <v>1665.6810000000003</v>
      </c>
      <c r="D9" s="17">
        <v>46.752000000000002</v>
      </c>
      <c r="E9" s="36">
        <f t="shared" si="0"/>
        <v>2.8067799296503951E-2</v>
      </c>
      <c r="F9" s="17">
        <v>1511.126</v>
      </c>
      <c r="G9" s="17">
        <v>147.482</v>
      </c>
      <c r="H9" s="5">
        <f t="shared" si="1"/>
        <v>9.7597420731295736E-2</v>
      </c>
    </row>
    <row r="10" spans="1:11" ht="20.25" x14ac:dyDescent="0.25">
      <c r="A10" s="43"/>
      <c r="B10" s="3" t="s">
        <v>10</v>
      </c>
      <c r="C10" s="17">
        <v>45</v>
      </c>
      <c r="D10" s="17">
        <v>4.0000000000000001E-3</v>
      </c>
      <c r="E10" s="36">
        <f t="shared" si="0"/>
        <v>8.8888888888888893E-5</v>
      </c>
      <c r="F10" s="17">
        <v>41.7</v>
      </c>
      <c r="G10" s="17"/>
      <c r="H10" s="5">
        <f t="shared" si="1"/>
        <v>0</v>
      </c>
    </row>
    <row r="11" spans="1:11" ht="20.25" x14ac:dyDescent="0.25">
      <c r="A11" s="43"/>
      <c r="B11" s="3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5">
        <f t="shared" si="1"/>
        <v>4.0441176470588239E-3</v>
      </c>
    </row>
    <row r="12" spans="1:11" ht="20.25" x14ac:dyDescent="0.25">
      <c r="A12" s="43"/>
      <c r="B12" s="3" t="s">
        <v>12</v>
      </c>
      <c r="C12" s="4">
        <v>15</v>
      </c>
      <c r="D12" s="17"/>
      <c r="E12" s="36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3"/>
      <c r="B13" s="3" t="s">
        <v>41</v>
      </c>
      <c r="C13" s="4">
        <v>89.7</v>
      </c>
      <c r="D13" s="17">
        <v>10.537000000000001</v>
      </c>
      <c r="E13" s="36">
        <f t="shared" si="0"/>
        <v>0.11746934225195095</v>
      </c>
      <c r="F13" s="17">
        <v>88.8</v>
      </c>
      <c r="G13" s="17">
        <v>1.7010000000000001</v>
      </c>
      <c r="H13" s="5">
        <f t="shared" si="1"/>
        <v>1.9155405405405408E-2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44636.417999999998</v>
      </c>
      <c r="E14" s="37">
        <f t="shared" si="0"/>
        <v>0.5787489513871511</v>
      </c>
      <c r="F14" s="33">
        <f>SUM(F6:F13)</f>
        <v>74012.457999999999</v>
      </c>
      <c r="G14" s="33">
        <f>SUM(G6:G13)</f>
        <v>41898.346000000005</v>
      </c>
      <c r="H14" s="8">
        <f t="shared" si="1"/>
        <v>0.56609856140705406</v>
      </c>
    </row>
    <row r="15" spans="1:11" ht="40.5" customHeight="1" x14ac:dyDescent="0.25">
      <c r="A15" s="43" t="s">
        <v>46</v>
      </c>
      <c r="B15" s="3" t="s">
        <v>7</v>
      </c>
      <c r="C15" s="17">
        <v>3473.7980000000002</v>
      </c>
      <c r="D15" s="17">
        <v>1700.067</v>
      </c>
      <c r="E15" s="36">
        <f t="shared" si="0"/>
        <v>0.48939719580701008</v>
      </c>
      <c r="F15" s="17">
        <v>3468.605</v>
      </c>
      <c r="G15" s="17">
        <v>3203.1670000000004</v>
      </c>
      <c r="H15" s="5">
        <f t="shared" si="1"/>
        <v>0.92347413441426751</v>
      </c>
    </row>
    <row r="16" spans="1:11" ht="20.25" x14ac:dyDescent="0.25">
      <c r="A16" s="43"/>
      <c r="B16" s="3" t="s">
        <v>14</v>
      </c>
      <c r="C16" s="17">
        <v>275.07499999999993</v>
      </c>
      <c r="D16" s="17">
        <v>92.852000000000004</v>
      </c>
      <c r="E16" s="36">
        <f t="shared" si="0"/>
        <v>0.33755157684267939</v>
      </c>
      <c r="F16" s="17">
        <v>278.58</v>
      </c>
      <c r="G16" s="17">
        <v>53.000999999999998</v>
      </c>
      <c r="H16" s="5">
        <f t="shared" si="1"/>
        <v>0.19025414602627611</v>
      </c>
    </row>
    <row r="17" spans="1:8" ht="20.25" x14ac:dyDescent="0.25">
      <c r="A17" s="43"/>
      <c r="B17" s="3" t="s">
        <v>15</v>
      </c>
      <c r="C17" s="17">
        <v>146.58500000000004</v>
      </c>
      <c r="D17" s="17">
        <v>47.445999999999998</v>
      </c>
      <c r="E17" s="36">
        <f t="shared" si="0"/>
        <v>0.32367568305078953</v>
      </c>
      <c r="F17" s="17">
        <v>149.55000000000001</v>
      </c>
      <c r="G17" s="17">
        <v>24.434000000000005</v>
      </c>
      <c r="H17" s="5">
        <f t="shared" si="1"/>
        <v>0.16338348378468742</v>
      </c>
    </row>
    <row r="18" spans="1:8" ht="43.5" customHeight="1" x14ac:dyDescent="0.25">
      <c r="A18" s="43"/>
      <c r="B18" s="3" t="s">
        <v>16</v>
      </c>
      <c r="C18" s="17">
        <v>69.063000000000002</v>
      </c>
      <c r="D18" s="17">
        <v>10.411999999999999</v>
      </c>
      <c r="E18" s="36">
        <f t="shared" si="0"/>
        <v>0.15076089946860111</v>
      </c>
      <c r="F18" s="17">
        <v>54.707000000000001</v>
      </c>
      <c r="G18" s="17">
        <v>5.6890000000000001</v>
      </c>
      <c r="H18" s="5">
        <f t="shared" si="1"/>
        <v>0.10399034858427623</v>
      </c>
    </row>
    <row r="19" spans="1:8" ht="20.25" x14ac:dyDescent="0.25">
      <c r="A19" s="43"/>
      <c r="B19" s="3" t="s">
        <v>17</v>
      </c>
      <c r="C19" s="17">
        <v>95.533999999999992</v>
      </c>
      <c r="D19" s="17">
        <v>26.963000000000001</v>
      </c>
      <c r="E19" s="36">
        <f t="shared" si="0"/>
        <v>0.28223459710678922</v>
      </c>
      <c r="F19" s="17">
        <v>94.77600000000001</v>
      </c>
      <c r="G19" s="17">
        <v>26.782</v>
      </c>
      <c r="H19" s="5">
        <f t="shared" si="1"/>
        <v>0.28258208829239467</v>
      </c>
    </row>
    <row r="20" spans="1:8" ht="20.25" x14ac:dyDescent="0.25">
      <c r="A20" s="43"/>
      <c r="B20" s="3" t="s">
        <v>18</v>
      </c>
      <c r="C20" s="18">
        <v>69.900000000000006</v>
      </c>
      <c r="D20" s="17">
        <v>38.565999999999995</v>
      </c>
      <c r="E20" s="36">
        <f t="shared" si="0"/>
        <v>0.55173104434906994</v>
      </c>
      <c r="F20" s="18">
        <v>69.8</v>
      </c>
      <c r="G20" s="17">
        <v>58.030000000000008</v>
      </c>
      <c r="H20" s="5">
        <f t="shared" si="1"/>
        <v>0.83137535816618924</v>
      </c>
    </row>
    <row r="21" spans="1:8" ht="31.5" customHeight="1" x14ac:dyDescent="0.25">
      <c r="A21" s="43"/>
      <c r="B21" s="3" t="s">
        <v>19</v>
      </c>
      <c r="C21" s="9">
        <v>19.98</v>
      </c>
      <c r="D21" s="17">
        <v>0.67400000000000004</v>
      </c>
      <c r="E21" s="36">
        <f t="shared" si="0"/>
        <v>3.3733733733733735E-2</v>
      </c>
      <c r="F21" s="18">
        <v>19.88</v>
      </c>
      <c r="G21" s="17">
        <v>2.1589999999999998</v>
      </c>
      <c r="H21" s="5">
        <f t="shared" si="1"/>
        <v>0.10860160965794768</v>
      </c>
    </row>
    <row r="22" spans="1:8" ht="20.25" x14ac:dyDescent="0.25">
      <c r="A22" s="43"/>
      <c r="B22" s="3" t="s">
        <v>20</v>
      </c>
      <c r="C22" s="9">
        <v>4.95</v>
      </c>
      <c r="D22" s="17">
        <v>0.04</v>
      </c>
      <c r="E22" s="36">
        <f t="shared" si="0"/>
        <v>8.0808080808080808E-3</v>
      </c>
      <c r="F22" s="18">
        <v>4.95</v>
      </c>
      <c r="G22" s="17">
        <v>2.0000000000000004E-2</v>
      </c>
      <c r="H22" s="5">
        <f t="shared" si="1"/>
        <v>4.0404040404040413E-3</v>
      </c>
    </row>
    <row r="23" spans="1:8" ht="20.25" x14ac:dyDescent="0.25">
      <c r="A23" s="43"/>
      <c r="B23" s="3" t="s">
        <v>21</v>
      </c>
      <c r="C23" s="9">
        <v>4.99</v>
      </c>
      <c r="D23" s="17">
        <v>7.3000000000000009E-2</v>
      </c>
      <c r="E23" s="36">
        <f t="shared" si="0"/>
        <v>1.4629258517034069E-2</v>
      </c>
      <c r="F23" s="18">
        <v>4.99</v>
      </c>
      <c r="G23" s="17">
        <v>0.04</v>
      </c>
      <c r="H23" s="5">
        <f t="shared" si="1"/>
        <v>8.0160320641282558E-3</v>
      </c>
    </row>
    <row r="24" spans="1:8" ht="20.25" x14ac:dyDescent="0.25">
      <c r="A24" s="43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3"/>
      <c r="B25" s="3" t="s">
        <v>23</v>
      </c>
      <c r="C25" s="9">
        <v>99.998000000000005</v>
      </c>
      <c r="D25" s="17">
        <v>19.808999999999997</v>
      </c>
      <c r="E25" s="36">
        <f t="shared" si="0"/>
        <v>0.19809396187923756</v>
      </c>
      <c r="F25" s="18">
        <v>99.9</v>
      </c>
      <c r="G25" s="17">
        <v>10.356000000000002</v>
      </c>
      <c r="H25" s="5">
        <f t="shared" si="1"/>
        <v>0.10366366366366367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1936.902</v>
      </c>
      <c r="E26" s="37">
        <f t="shared" si="0"/>
        <v>0.45458400877013683</v>
      </c>
      <c r="F26" s="33">
        <f>SUM(F15:F25)</f>
        <v>4246.6879999999992</v>
      </c>
      <c r="G26" s="33">
        <f>SUM(G15:G25)</f>
        <v>3383.6780000000012</v>
      </c>
      <c r="H26" s="8">
        <f t="shared" si="1"/>
        <v>0.79678045573397482</v>
      </c>
    </row>
    <row r="27" spans="1:8" ht="20.25" customHeight="1" x14ac:dyDescent="0.25">
      <c r="A27" s="45" t="s">
        <v>42</v>
      </c>
      <c r="B27" s="3" t="s">
        <v>14</v>
      </c>
      <c r="C27" s="17">
        <v>1135.5639999999999</v>
      </c>
      <c r="D27" s="17">
        <v>271.66700000000003</v>
      </c>
      <c r="E27" s="36">
        <f t="shared" si="0"/>
        <v>0.23923530509949248</v>
      </c>
      <c r="F27" s="17">
        <v>1145.6800000000003</v>
      </c>
      <c r="G27" s="17">
        <v>130.791</v>
      </c>
      <c r="H27" s="5">
        <f t="shared" si="1"/>
        <v>0.11416014943090563</v>
      </c>
    </row>
    <row r="28" spans="1:8" ht="20.25" x14ac:dyDescent="0.25">
      <c r="A28" s="46"/>
      <c r="B28" s="3" t="s">
        <v>15</v>
      </c>
      <c r="C28" s="17">
        <v>252.36299999999997</v>
      </c>
      <c r="D28" s="17">
        <v>57.427000000000007</v>
      </c>
      <c r="E28" s="36">
        <f t="shared" si="0"/>
        <v>0.22755713000717226</v>
      </c>
      <c r="F28" s="17">
        <v>259.77</v>
      </c>
      <c r="G28" s="17">
        <v>44.356999999999999</v>
      </c>
      <c r="H28" s="5">
        <f t="shared" si="1"/>
        <v>0.17075489856411441</v>
      </c>
    </row>
    <row r="29" spans="1:8" ht="47.25" customHeight="1" x14ac:dyDescent="0.25">
      <c r="A29" s="46"/>
      <c r="B29" s="3" t="s">
        <v>16</v>
      </c>
      <c r="C29" s="17">
        <v>243.52900000000002</v>
      </c>
      <c r="D29" s="17">
        <v>45.540999999999997</v>
      </c>
      <c r="E29" s="36">
        <f t="shared" si="0"/>
        <v>0.18700442247124568</v>
      </c>
      <c r="F29" s="17">
        <v>229.26499999999999</v>
      </c>
      <c r="G29" s="17">
        <v>22.464000000000006</v>
      </c>
      <c r="H29" s="5">
        <f t="shared" si="1"/>
        <v>9.7982683793863032E-2</v>
      </c>
    </row>
    <row r="30" spans="1:8" ht="20.25" x14ac:dyDescent="0.25">
      <c r="A30" s="46"/>
      <c r="B30" s="3" t="s">
        <v>17</v>
      </c>
      <c r="C30" s="17">
        <v>558.83799999999997</v>
      </c>
      <c r="D30" s="17">
        <v>199.75200000000001</v>
      </c>
      <c r="E30" s="36">
        <f t="shared" si="0"/>
        <v>0.35744169150988303</v>
      </c>
      <c r="F30" s="17">
        <v>568.4910000000001</v>
      </c>
      <c r="G30" s="17">
        <v>161.26</v>
      </c>
      <c r="H30" s="5">
        <f t="shared" si="1"/>
        <v>0.28366324181033642</v>
      </c>
    </row>
    <row r="31" spans="1:8" ht="20.25" x14ac:dyDescent="0.25">
      <c r="A31" s="46"/>
      <c r="B31" s="3" t="s">
        <v>18</v>
      </c>
      <c r="C31" s="18">
        <v>199.97</v>
      </c>
      <c r="D31" s="17">
        <v>154.637</v>
      </c>
      <c r="E31" s="36">
        <f t="shared" si="0"/>
        <v>0.77330099514927242</v>
      </c>
      <c r="F31" s="18">
        <v>199.77</v>
      </c>
      <c r="G31" s="17">
        <v>213.36500000000001</v>
      </c>
      <c r="H31" s="5">
        <f t="shared" si="1"/>
        <v>1.0680532612504381</v>
      </c>
    </row>
    <row r="32" spans="1:8" ht="48.75" customHeight="1" x14ac:dyDescent="0.25">
      <c r="A32" s="46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46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46"/>
      <c r="B34" s="3" t="s">
        <v>19</v>
      </c>
      <c r="C34" s="18">
        <v>1.98</v>
      </c>
      <c r="D34" s="17">
        <v>3.3000000000000002E-2</v>
      </c>
      <c r="E34" s="36">
        <f t="shared" si="0"/>
        <v>1.6666666666666666E-2</v>
      </c>
      <c r="F34" s="18">
        <v>1.88</v>
      </c>
      <c r="G34" s="17">
        <v>2.1999999999999999E-2</v>
      </c>
      <c r="H34" s="5">
        <f>G34/F34</f>
        <v>1.1702127659574468E-2</v>
      </c>
    </row>
    <row r="35" spans="1:8" ht="20.25" x14ac:dyDescent="0.25">
      <c r="A35" s="46"/>
      <c r="B35" s="3" t="s">
        <v>20</v>
      </c>
      <c r="C35" s="18">
        <v>49.94</v>
      </c>
      <c r="D35" s="17">
        <v>0.502</v>
      </c>
      <c r="E35" s="36">
        <f t="shared" si="0"/>
        <v>1.0052062474969965E-2</v>
      </c>
      <c r="F35" s="18">
        <v>49.84</v>
      </c>
      <c r="G35" s="17">
        <v>0.28699999999999998</v>
      </c>
      <c r="H35" s="5">
        <f>G35/F35</f>
        <v>5.7584269662921336E-3</v>
      </c>
    </row>
    <row r="36" spans="1:8" ht="20.25" x14ac:dyDescent="0.25">
      <c r="A36" s="46"/>
      <c r="B36" s="3" t="s">
        <v>21</v>
      </c>
      <c r="C36" s="18">
        <v>29.98</v>
      </c>
      <c r="D36" s="17">
        <v>6.931</v>
      </c>
      <c r="E36" s="36">
        <f t="shared" si="0"/>
        <v>0.23118745830553702</v>
      </c>
      <c r="F36" s="18">
        <v>29.88</v>
      </c>
      <c r="G36" s="17">
        <v>3.1029999999999998</v>
      </c>
      <c r="H36" s="5">
        <f t="shared" si="1"/>
        <v>0.10384872824631861</v>
      </c>
    </row>
    <row r="37" spans="1:8" ht="20.25" x14ac:dyDescent="0.25">
      <c r="A37" s="46"/>
      <c r="B37" s="3" t="s">
        <v>22</v>
      </c>
      <c r="C37" s="18">
        <v>119.9</v>
      </c>
      <c r="D37" s="17">
        <v>2.4400000000000004</v>
      </c>
      <c r="E37" s="36">
        <f t="shared" si="0"/>
        <v>2.035029190992494E-2</v>
      </c>
      <c r="F37" s="18">
        <v>99.8</v>
      </c>
      <c r="G37" s="17">
        <v>3.7040000000000002</v>
      </c>
      <c r="H37" s="5">
        <f t="shared" si="1"/>
        <v>3.7114228456913832E-2</v>
      </c>
    </row>
    <row r="38" spans="1:8" ht="37.5" customHeight="1" x14ac:dyDescent="0.25">
      <c r="A38" s="46"/>
      <c r="B38" s="3" t="s">
        <v>23</v>
      </c>
      <c r="C38" s="18">
        <v>299.5</v>
      </c>
      <c r="D38" s="17">
        <v>98.861000000000033</v>
      </c>
      <c r="E38" s="36">
        <f t="shared" si="0"/>
        <v>0.33008681135225387</v>
      </c>
      <c r="F38" s="18">
        <v>300</v>
      </c>
      <c r="G38" s="17">
        <v>50.334000000000003</v>
      </c>
      <c r="H38" s="5">
        <f t="shared" si="1"/>
        <v>0.16778000000000001</v>
      </c>
    </row>
    <row r="39" spans="1:8" s="20" customFormat="1" ht="35.25" customHeight="1" x14ac:dyDescent="0.25">
      <c r="A39" s="46"/>
      <c r="B39" s="3" t="s">
        <v>38</v>
      </c>
      <c r="C39" s="18">
        <v>1.97</v>
      </c>
      <c r="D39" s="17">
        <v>8.3999999999999991E-2</v>
      </c>
      <c r="E39" s="36">
        <f t="shared" si="0"/>
        <v>4.2639593908629439E-2</v>
      </c>
      <c r="F39" s="18">
        <v>2.87</v>
      </c>
      <c r="G39" s="17">
        <v>5.1999999999999998E-2</v>
      </c>
      <c r="H39" s="5">
        <f t="shared" si="1"/>
        <v>1.8118466898954702E-2</v>
      </c>
    </row>
    <row r="40" spans="1:8" ht="33" customHeight="1" x14ac:dyDescent="0.25">
      <c r="A40" s="46"/>
      <c r="B40" s="3" t="s">
        <v>27</v>
      </c>
      <c r="C40" s="18">
        <v>60</v>
      </c>
      <c r="D40" s="17">
        <v>22.216999999999999</v>
      </c>
      <c r="E40" s="36">
        <f t="shared" si="0"/>
        <v>0.3702833333333333</v>
      </c>
      <c r="F40" s="18">
        <v>60</v>
      </c>
      <c r="G40" s="17">
        <v>15.5</v>
      </c>
      <c r="H40" s="5">
        <f t="shared" si="1"/>
        <v>0.25833333333333336</v>
      </c>
    </row>
    <row r="41" spans="1:8" s="19" customFormat="1" ht="24" customHeight="1" x14ac:dyDescent="0.25">
      <c r="A41" s="46"/>
      <c r="B41" s="3" t="s">
        <v>28</v>
      </c>
      <c r="C41" s="18">
        <v>50</v>
      </c>
      <c r="D41" s="17">
        <v>36.762999999999998</v>
      </c>
      <c r="E41" s="36">
        <f t="shared" si="0"/>
        <v>0.73525999999999991</v>
      </c>
      <c r="F41" s="18">
        <v>70</v>
      </c>
      <c r="G41" s="17">
        <v>12.966999999999999</v>
      </c>
      <c r="H41" s="5">
        <f t="shared" si="1"/>
        <v>0.18524285714285713</v>
      </c>
    </row>
    <row r="42" spans="1:8" ht="20.25" x14ac:dyDescent="0.25">
      <c r="A42" s="52"/>
      <c r="B42" s="3" t="s">
        <v>43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1250.5040000000004</v>
      </c>
      <c r="E43" s="37">
        <f t="shared" si="0"/>
        <v>0.35593390153542087</v>
      </c>
      <c r="F43" s="33">
        <f>SUM(F27:F42)</f>
        <v>3526.7160000000008</v>
      </c>
      <c r="G43" s="33">
        <f>SUM(G27:G42)</f>
        <v>715.75300000000004</v>
      </c>
      <c r="H43" s="8">
        <f t="shared" si="1"/>
        <v>0.20295169784014361</v>
      </c>
    </row>
    <row r="44" spans="1:8" ht="20.25" customHeight="1" x14ac:dyDescent="0.25">
      <c r="A44" s="45" t="s">
        <v>45</v>
      </c>
      <c r="B44" s="10" t="s">
        <v>26</v>
      </c>
      <c r="C44" s="9">
        <v>1.35</v>
      </c>
      <c r="D44" s="17">
        <v>0.47399999999999998</v>
      </c>
      <c r="E44" s="36">
        <f t="shared" si="0"/>
        <v>0.3511111111111111</v>
      </c>
      <c r="F44" s="18">
        <v>1.2</v>
      </c>
      <c r="G44" s="17">
        <v>0.14599999999999999</v>
      </c>
      <c r="H44" s="5">
        <f t="shared" si="1"/>
        <v>0.12166666666666666</v>
      </c>
    </row>
    <row r="45" spans="1:8" ht="20.25" x14ac:dyDescent="0.25">
      <c r="A45" s="46"/>
      <c r="B45" s="10" t="s">
        <v>29</v>
      </c>
      <c r="C45" s="9">
        <v>10.199999999999999</v>
      </c>
      <c r="D45" s="17"/>
      <c r="E45" s="36">
        <f t="shared" si="0"/>
        <v>0</v>
      </c>
      <c r="F45" s="18">
        <v>11.4</v>
      </c>
      <c r="G45" s="17"/>
      <c r="H45" s="5">
        <f t="shared" si="1"/>
        <v>0</v>
      </c>
    </row>
    <row r="46" spans="1:8" ht="20.25" x14ac:dyDescent="0.25">
      <c r="A46" s="46"/>
      <c r="B46" s="10" t="s">
        <v>17</v>
      </c>
      <c r="C46" s="9">
        <v>3.3</v>
      </c>
      <c r="D46" s="17">
        <v>0.33600000000000002</v>
      </c>
      <c r="E46" s="36">
        <f t="shared" si="0"/>
        <v>0.10181818181818184</v>
      </c>
      <c r="F46" s="18">
        <v>3.6</v>
      </c>
      <c r="G46" s="17">
        <v>2.1999999999999999E-2</v>
      </c>
      <c r="H46" s="5">
        <f t="shared" si="1"/>
        <v>6.1111111111111106E-3</v>
      </c>
    </row>
    <row r="47" spans="1:8" ht="20.25" x14ac:dyDescent="0.25">
      <c r="A47" s="46"/>
      <c r="B47" s="10" t="s">
        <v>30</v>
      </c>
      <c r="C47" s="9">
        <v>0</v>
      </c>
      <c r="D47" s="17"/>
      <c r="E47" s="36">
        <v>0</v>
      </c>
      <c r="F47" s="18">
        <v>0.5</v>
      </c>
      <c r="G47" s="17"/>
      <c r="H47" s="5">
        <f t="shared" si="1"/>
        <v>0</v>
      </c>
    </row>
    <row r="48" spans="1:8" ht="20.25" x14ac:dyDescent="0.25">
      <c r="A48" s="46"/>
      <c r="B48" s="10" t="s">
        <v>20</v>
      </c>
      <c r="C48" s="9">
        <v>0.25</v>
      </c>
      <c r="D48" s="17"/>
      <c r="E48" s="36">
        <f t="shared" ref="E48:E49" si="2">D48/C48</f>
        <v>0</v>
      </c>
      <c r="F48" s="18">
        <v>0.5</v>
      </c>
      <c r="G48" s="17"/>
      <c r="H48" s="5">
        <f t="shared" ref="H48:H49" si="3">G48/F48</f>
        <v>0</v>
      </c>
    </row>
    <row r="49" spans="1:23" ht="20.25" x14ac:dyDescent="0.25">
      <c r="A49" s="46"/>
      <c r="B49" s="10" t="s">
        <v>14</v>
      </c>
      <c r="C49" s="9">
        <v>0.45</v>
      </c>
      <c r="D49" s="17">
        <v>6.0000000000000005E-2</v>
      </c>
      <c r="E49" s="36">
        <f t="shared" si="2"/>
        <v>0.13333333333333333</v>
      </c>
      <c r="F49" s="18">
        <v>0.5</v>
      </c>
      <c r="G49" s="17">
        <v>3.4000000000000002E-2</v>
      </c>
      <c r="H49" s="5">
        <f t="shared" si="3"/>
        <v>6.8000000000000005E-2</v>
      </c>
    </row>
    <row r="50" spans="1:23" ht="20.25" x14ac:dyDescent="0.25">
      <c r="A50" s="46"/>
      <c r="B50" s="10" t="s">
        <v>21</v>
      </c>
      <c r="C50" s="9">
        <v>0.45</v>
      </c>
      <c r="D50" s="17">
        <v>0.126</v>
      </c>
      <c r="E50" s="36">
        <f t="shared" si="0"/>
        <v>0.27999999999999997</v>
      </c>
      <c r="F50" s="18">
        <v>0.5</v>
      </c>
      <c r="G50" s="17">
        <v>0.13500000000000001</v>
      </c>
      <c r="H50" s="5">
        <f t="shared" si="1"/>
        <v>0.27</v>
      </c>
      <c r="N50" s="11"/>
      <c r="O50" s="44"/>
      <c r="P50" s="44"/>
      <c r="Q50" s="40"/>
      <c r="R50" s="40"/>
      <c r="S50" s="11"/>
    </row>
    <row r="51" spans="1:23" ht="20.25" x14ac:dyDescent="0.25">
      <c r="A51" s="46"/>
      <c r="B51" s="10" t="s">
        <v>19</v>
      </c>
      <c r="C51" s="9">
        <v>0.95</v>
      </c>
      <c r="D51" s="17">
        <v>4.2000000000000003E-2</v>
      </c>
      <c r="E51" s="36">
        <f t="shared" si="0"/>
        <v>4.4210526315789478E-2</v>
      </c>
      <c r="F51" s="18">
        <v>0.9</v>
      </c>
      <c r="G51" s="17">
        <v>0.05</v>
      </c>
      <c r="H51" s="5">
        <f t="shared" si="1"/>
        <v>5.5555555555555559E-2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6"/>
      <c r="B52" s="10" t="s">
        <v>18</v>
      </c>
      <c r="C52" s="9">
        <v>4.0999999999999996</v>
      </c>
      <c r="D52" s="17">
        <v>5.7000000000000002E-2</v>
      </c>
      <c r="E52" s="36">
        <f t="shared" ref="E52" si="4">D52/C52</f>
        <v>1.3902439024390246E-2</v>
      </c>
      <c r="F52" s="18">
        <v>4.2</v>
      </c>
      <c r="G52" s="17">
        <v>1.2999999999999999E-2</v>
      </c>
      <c r="H52" s="5">
        <f t="shared" ref="H52" si="5">G52/F52</f>
        <v>3.0952380952380949E-3</v>
      </c>
    </row>
    <row r="53" spans="1:23" ht="33" customHeight="1" x14ac:dyDescent="0.25">
      <c r="A53" s="6" t="s">
        <v>13</v>
      </c>
      <c r="B53" s="22"/>
      <c r="C53" s="24">
        <f t="shared" ref="C53:H53" si="6">SUM(C44:C52)</f>
        <v>21.049999999999997</v>
      </c>
      <c r="D53" s="38">
        <f t="shared" si="6"/>
        <v>1.095</v>
      </c>
      <c r="E53" s="25">
        <f t="shared" si="6"/>
        <v>0.92437559160280602</v>
      </c>
      <c r="F53" s="24">
        <f t="shared" si="6"/>
        <v>23.299999999999997</v>
      </c>
      <c r="G53" s="38">
        <f t="shared" si="6"/>
        <v>0.39999999999999997</v>
      </c>
      <c r="H53" s="25">
        <f t="shared" si="6"/>
        <v>0.52442857142857136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47823.824000000001</v>
      </c>
      <c r="E54" s="25">
        <f>D54/C54</f>
        <v>0.56315744360482756</v>
      </c>
      <c r="F54" s="24">
        <f>F14+F26+F43+F53</f>
        <v>81809.161999999997</v>
      </c>
      <c r="G54" s="38">
        <f>G14+G26+G43</f>
        <v>45997.777000000002</v>
      </c>
      <c r="H54" s="25">
        <f>G54/F54</f>
        <v>0.56225703668740679</v>
      </c>
    </row>
    <row r="55" spans="1:23" ht="42.75" customHeight="1" x14ac:dyDescent="0.25">
      <c r="A55" s="47" t="s">
        <v>49</v>
      </c>
      <c r="B55" s="48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1" t="s">
        <v>51</v>
      </c>
      <c r="B56" s="51"/>
      <c r="C56" s="28" t="s">
        <v>40</v>
      </c>
      <c r="D56" s="39" t="s">
        <v>31</v>
      </c>
      <c r="E56" s="29"/>
      <c r="F56" s="30"/>
      <c r="G56" s="31"/>
      <c r="H56" s="29"/>
    </row>
    <row r="57" spans="1:23" ht="41.25" customHeight="1" x14ac:dyDescent="0.25">
      <c r="A57" s="14" t="s">
        <v>32</v>
      </c>
      <c r="B57" s="10">
        <v>110</v>
      </c>
      <c r="C57" s="34">
        <v>110</v>
      </c>
      <c r="D57" s="9"/>
      <c r="E57" s="49" t="s">
        <v>50</v>
      </c>
      <c r="F57" s="49"/>
      <c r="G57" s="49"/>
      <c r="H57" s="50"/>
    </row>
    <row r="58" spans="1:23" ht="35.25" customHeight="1" x14ac:dyDescent="0.35">
      <c r="A58" s="14" t="s">
        <v>33</v>
      </c>
      <c r="B58" s="32">
        <v>122</v>
      </c>
      <c r="C58" s="32">
        <v>72</v>
      </c>
      <c r="D58" s="32">
        <v>50</v>
      </c>
      <c r="E58" s="15" t="s">
        <v>39</v>
      </c>
      <c r="F58" s="15"/>
      <c r="G58" s="15"/>
      <c r="H58" s="15"/>
      <c r="P58" s="42"/>
      <c r="Q58" s="42"/>
      <c r="R58" s="42"/>
      <c r="S58" s="42"/>
      <c r="T58" s="42"/>
      <c r="U58" s="42"/>
      <c r="V58" s="42"/>
      <c r="W58" s="42"/>
    </row>
    <row r="59" spans="1:23" ht="42" customHeight="1" x14ac:dyDescent="0.25">
      <c r="A59" s="14" t="s">
        <v>34</v>
      </c>
      <c r="B59" s="32">
        <v>53</v>
      </c>
      <c r="C59" s="3">
        <v>52</v>
      </c>
      <c r="D59" s="35">
        <v>1</v>
      </c>
      <c r="E59" s="15" t="s">
        <v>53</v>
      </c>
      <c r="F59" s="15"/>
      <c r="G59" s="15"/>
      <c r="H59" s="15"/>
    </row>
    <row r="60" spans="1:23" ht="55.5" customHeight="1" x14ac:dyDescent="0.25">
      <c r="A60" s="14" t="s">
        <v>35</v>
      </c>
      <c r="B60" s="10">
        <v>2</v>
      </c>
      <c r="C60" s="10"/>
      <c r="D60" s="10">
        <v>2</v>
      </c>
      <c r="E60" s="41" t="s">
        <v>52</v>
      </c>
      <c r="F60" s="41"/>
      <c r="G60" s="41"/>
      <c r="H60" s="41"/>
    </row>
    <row r="61" spans="1:23" ht="40.5" x14ac:dyDescent="0.25">
      <c r="A61" s="14" t="s">
        <v>36</v>
      </c>
      <c r="B61" s="10">
        <v>24</v>
      </c>
      <c r="C61" s="10">
        <v>12</v>
      </c>
      <c r="D61" s="10" t="s">
        <v>47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2021-05-27T06:19:06Z</cp:lastPrinted>
  <dcterms:created xsi:type="dcterms:W3CDTF">2014-12-05T10:55:26Z</dcterms:created>
  <dcterms:modified xsi:type="dcterms:W3CDTF">2021-06-04T06:06:43Z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