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0" windowWidth="16380" windowHeight="7650" tabRatio="500"/>
  </bookViews>
  <sheets>
    <sheet name="Лист1" sheetId="1" r:id="rId1"/>
  </sheets>
  <definedNames>
    <definedName name="Print_Area_0" localSheetId="0">Лист1!$A$1:$H$61</definedName>
    <definedName name="_xlnm.Print_Area" localSheetId="0">Лист1!$A$1:$H$61</definedName>
    <definedName name="Сверка_05.06.2017" localSheetId="0">Лист1!$A$1:$H$61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50" i="1" l="1"/>
  <c r="H50" i="1"/>
  <c r="G53" i="1" l="1"/>
  <c r="H53" i="1" s="1"/>
  <c r="D53" i="1"/>
  <c r="E53" i="1" s="1"/>
  <c r="G43" i="1" l="1"/>
  <c r="D43" i="1"/>
  <c r="E42" i="1"/>
  <c r="H42" i="1"/>
  <c r="F43" i="1" l="1"/>
  <c r="C43" i="1"/>
  <c r="H6" i="1" l="1"/>
  <c r="H12" i="1" l="1"/>
  <c r="E12" i="1"/>
  <c r="H7" i="1" l="1"/>
  <c r="F53" i="1" l="1"/>
  <c r="C53" i="1"/>
  <c r="H49" i="1" l="1"/>
  <c r="E49" i="1"/>
  <c r="H48" i="1"/>
  <c r="E48" i="1"/>
  <c r="H52" i="1"/>
  <c r="E52" i="1"/>
  <c r="E51" i="1" l="1"/>
  <c r="E46" i="1"/>
  <c r="E45" i="1"/>
  <c r="E44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D26" i="1"/>
  <c r="C26" i="1"/>
  <c r="E25" i="1"/>
  <c r="E24" i="1"/>
  <c r="E23" i="1"/>
  <c r="E22" i="1"/>
  <c r="E21" i="1"/>
  <c r="E20" i="1"/>
  <c r="E19" i="1"/>
  <c r="E18" i="1"/>
  <c r="E17" i="1"/>
  <c r="E16" i="1"/>
  <c r="E15" i="1"/>
  <c r="D14" i="1"/>
  <c r="C14" i="1"/>
  <c r="E13" i="1"/>
  <c r="E11" i="1"/>
  <c r="E10" i="1"/>
  <c r="E9" i="1"/>
  <c r="E8" i="1"/>
  <c r="E7" i="1"/>
  <c r="E6" i="1"/>
  <c r="D54" i="1" l="1"/>
  <c r="C54" i="1"/>
  <c r="E43" i="1"/>
  <c r="E26" i="1"/>
  <c r="E14" i="1"/>
  <c r="E54" i="1" l="1"/>
  <c r="H51" i="1"/>
  <c r="H47" i="1"/>
  <c r="H46" i="1"/>
  <c r="H45" i="1"/>
  <c r="H44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G26" i="1"/>
  <c r="F26" i="1"/>
  <c r="H25" i="1"/>
  <c r="H24" i="1"/>
  <c r="H23" i="1"/>
  <c r="H22" i="1"/>
  <c r="H21" i="1"/>
  <c r="H20" i="1"/>
  <c r="H19" i="1"/>
  <c r="H18" i="1"/>
  <c r="H17" i="1"/>
  <c r="H16" i="1"/>
  <c r="H15" i="1"/>
  <c r="G14" i="1"/>
  <c r="F14" i="1"/>
  <c r="H13" i="1"/>
  <c r="H11" i="1"/>
  <c r="H10" i="1"/>
  <c r="H9" i="1"/>
  <c r="H8" i="1"/>
  <c r="G54" i="1" l="1"/>
  <c r="F54" i="1"/>
  <c r="H43" i="1"/>
  <c r="H26" i="1"/>
  <c r="H14" i="1"/>
  <c r="H54" i="1" l="1"/>
</calcChain>
</file>

<file path=xl/sharedStrings.xml><?xml version="1.0" encoding="utf-8"?>
<sst xmlns="http://schemas.openxmlformats.org/spreadsheetml/2006/main" count="78" uniqueCount="54">
  <si>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</si>
  <si>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</si>
  <si>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</si>
  <si>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</si>
  <si>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</si>
  <si>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</si>
  <si>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</si>
  <si>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</si>
  <si>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</si>
  <si>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</si>
  <si>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</si>
  <si>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</si>
  <si>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</si>
  <si>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</si>
  <si>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лещ</t>
  </si>
  <si>
    <t>судак</t>
  </si>
  <si>
    <t xml:space="preserve">чехонь 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</si>
  <si>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</si>
  <si>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</si>
  <si>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</si>
  <si>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</si>
  <si>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</si>
  <si>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</si>
  <si>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</si>
  <si>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корюшка европейская</t>
  </si>
  <si>
    <t>снеток</t>
  </si>
  <si>
    <t>сиг (пресноводная жилая форма)</t>
  </si>
  <si>
    <t>атлантическая финта</t>
  </si>
  <si>
    <t>рыбец, сырть</t>
  </si>
  <si>
    <t>ряпушка европейская</t>
  </si>
  <si>
    <t>линь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</si>
  <si>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</si>
  <si>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</si>
  <si>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</si>
  <si>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</si>
  <si>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озеро Виштынецкое</t>
  </si>
  <si>
    <t>Научно-ресурсные исследования</t>
  </si>
  <si>
    <t xml:space="preserve">238612, Калининградская обл., Славский район, п.аповедное, </t>
  </si>
  <si>
    <t xml:space="preserve">сиг </t>
  </si>
  <si>
    <t xml:space="preserve">* Утверждено сертификатов на уловы  - </t>
  </si>
  <si>
    <r>
      <rPr>
        <sz val="11"/>
        <rFont val="Times New Roman"/>
        <family val="1"/>
        <charset val="204"/>
      </rPr>
      <t xml:space="preserve">в т.ч. с использованием </t>
    </r>
    <r>
      <rPr>
        <b/>
        <sz val="11"/>
        <rFont val="Times New Roman"/>
        <family val="1"/>
        <charset val="204"/>
      </rPr>
      <t xml:space="preserve">
судна</t>
    </r>
  </si>
  <si>
    <t>Прочие</t>
  </si>
  <si>
    <t>Куршский залив 
(51 пользователя ВБР)</t>
  </si>
  <si>
    <t>Колюшка трёхиглая</t>
  </si>
  <si>
    <t>26 подрайон Балтийского моря 
(36 пользователя ВБР)</t>
  </si>
  <si>
    <t>Виштынецкое озеро 
( 4 пользователя ВБР)</t>
  </si>
  <si>
    <t>Калининградский (Вислинский) залив 
(32 пользователя ВБР)</t>
  </si>
  <si>
    <t>0/12</t>
  </si>
  <si>
    <t>* Заключено договоров пользования ВБР — 553</t>
  </si>
  <si>
    <t>Выдано разрешений на добычу ВБР — 318</t>
  </si>
  <si>
    <t>*Аннулировано разрешений - 16</t>
  </si>
  <si>
    <t>по состоянию на30.06.2020 и30.06.2021 (в сравнении)</t>
  </si>
  <si>
    <t xml:space="preserve">  По состоянию на30.06.2021 г.</t>
  </si>
  <si>
    <t>* Внесено изменений в разрешения —299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</si>
</sst>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rgb="FF000000"/>
      <name val="Calibri"/>
      <family val="2"/>
      <charset val="204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9" fillId="0" borderId="0"/>
    <xf numFmtId="0" fontId="9" fillId="0" borderId="1" applyProtection="0"/>
  </cellStyleXfs>
  <cellXfs count="5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5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0" xfId="0" applyFont="1"/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0" fontId="6" fillId="0" borderId="7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0" fontId="6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4"/>
  <sheetViews>
    <sheetView tabSelected="1" view="pageBreakPreview" topLeftCell="A46" zoomScale="59" zoomScaleNormal="70" zoomScalePageLayoutView="59" workbookViewId="0">
      <selection activeCell="E59" sqref="E59"/>
    </sheetView>
  </sheetViews>
  <sheetFormatPr defaultColWidth="8.7109375" defaultRowHeight="15" x14ac:dyDescent="0.25"/>
  <cols>
    <col min="1" max="1" width="39.140625" customWidth="1"/>
    <col min="2" max="2" width="34.28515625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18.85546875" customWidth="1"/>
    <col min="8" max="8" width="18" customWidth="1"/>
    <col min="9" max="9" width="14.7109375" customWidth="1"/>
    <col min="10" max="10" width="4.28515625" customWidth="1"/>
    <col min="11" max="11" width="4.42578125" customWidth="1"/>
  </cols>
  <sheetData>
    <row r="1" spans="1:11" ht="25.5" customHeight="1" x14ac:dyDescent="0.25">
      <c r="A1" s="53" t="s">
        <v>0</v>
      </c>
      <c r="B1" s="53"/>
      <c r="C1" s="53"/>
      <c r="D1" s="53"/>
      <c r="E1" s="53"/>
      <c r="F1" s="53"/>
      <c r="G1" s="53"/>
      <c r="H1" s="53"/>
      <c r="I1" s="54"/>
      <c r="J1" s="54"/>
      <c r="K1" s="54"/>
    </row>
    <row r="2" spans="1:11" ht="25.5" customHeight="1" x14ac:dyDescent="0.25">
      <c r="A2" s="53" t="s">
        <v>51</v>
      </c>
      <c r="B2" s="53"/>
      <c r="C2" s="53"/>
      <c r="D2" s="53"/>
      <c r="E2" s="53"/>
      <c r="F2" s="53"/>
      <c r="G2" s="53"/>
      <c r="H2" s="53"/>
      <c r="I2" s="54"/>
      <c r="J2" s="54"/>
      <c r="K2" s="54"/>
    </row>
    <row r="3" spans="1:11" ht="7.5" customHeight="1" x14ac:dyDescent="0.25">
      <c r="I3" s="54"/>
      <c r="J3" s="54"/>
      <c r="K3" s="54"/>
    </row>
    <row r="4" spans="1:11" ht="20.25" customHeight="1" x14ac:dyDescent="0.25">
      <c r="A4" s="43" t="s">
        <v>1</v>
      </c>
      <c r="B4" s="43" t="s">
        <v>2</v>
      </c>
      <c r="C4" s="43">
        <v>2020</v>
      </c>
      <c r="D4" s="43"/>
      <c r="E4" s="43"/>
      <c r="F4" s="43">
        <v>2021</v>
      </c>
      <c r="G4" s="43"/>
      <c r="H4" s="43"/>
      <c r="I4" s="54"/>
      <c r="J4" s="54"/>
      <c r="K4" s="54"/>
    </row>
    <row r="5" spans="1:11" ht="20.25" x14ac:dyDescent="0.25">
      <c r="A5" s="43"/>
      <c r="B5" s="43"/>
      <c r="C5" s="21" t="s">
        <v>3</v>
      </c>
      <c r="D5" s="9" t="s">
        <v>4</v>
      </c>
      <c r="E5" s="21" t="s">
        <v>5</v>
      </c>
      <c r="F5" s="1" t="s">
        <v>3</v>
      </c>
      <c r="G5" s="2" t="s">
        <v>4</v>
      </c>
      <c r="H5" s="1" t="s">
        <v>5</v>
      </c>
    </row>
    <row r="6" spans="1:11" ht="20.25" customHeight="1" x14ac:dyDescent="0.25">
      <c r="A6" s="43" t="s">
        <v>44</v>
      </c>
      <c r="B6" s="3" t="s">
        <v>6</v>
      </c>
      <c r="C6" s="17">
        <v>46474.898999999998</v>
      </c>
      <c r="D6" s="17">
        <v>37868.926999999996</v>
      </c>
      <c r="E6" s="36">
        <f t="shared" ref="E6:E51" si="0">D6/C6</f>
        <v>0.81482537487601636</v>
      </c>
      <c r="F6" s="17">
        <v>45474.898999999998</v>
      </c>
      <c r="G6" s="17">
        <v>34869.678</v>
      </c>
      <c r="H6" s="5">
        <f t="shared" ref="H6:H51" si="1">G6/F6</f>
        <v>0.76678956450238633</v>
      </c>
    </row>
    <row r="7" spans="1:11" ht="40.5" x14ac:dyDescent="0.25">
      <c r="A7" s="43"/>
      <c r="B7" s="3" t="s">
        <v>7</v>
      </c>
      <c r="C7" s="17">
        <v>24331.62</v>
      </c>
      <c r="D7" s="17">
        <v>7719.6459999999988</v>
      </c>
      <c r="E7" s="36">
        <f t="shared" si="0"/>
        <v>0.3172680651760959</v>
      </c>
      <c r="F7" s="17">
        <v>23981.277999999998</v>
      </c>
      <c r="G7" s="17">
        <v>7614.3930000000009</v>
      </c>
      <c r="H7" s="5">
        <f>G7/F7</f>
        <v>0.31751406242819924</v>
      </c>
    </row>
    <row r="8" spans="1:11" ht="20.25" x14ac:dyDescent="0.25">
      <c r="A8" s="43"/>
      <c r="B8" s="3" t="s">
        <v>8</v>
      </c>
      <c r="C8" s="17">
        <v>4479.22</v>
      </c>
      <c r="D8" s="17">
        <v>1091.3169999999998</v>
      </c>
      <c r="E8" s="36">
        <f t="shared" si="0"/>
        <v>0.2436399641008925</v>
      </c>
      <c r="F8" s="17">
        <v>2875.1750000000002</v>
      </c>
      <c r="G8" s="17">
        <v>509.17699999999991</v>
      </c>
      <c r="H8" s="5">
        <f t="shared" si="1"/>
        <v>0.17709426382741916</v>
      </c>
    </row>
    <row r="9" spans="1:11" ht="20.25" x14ac:dyDescent="0.25">
      <c r="A9" s="43"/>
      <c r="B9" s="3" t="s">
        <v>9</v>
      </c>
      <c r="C9" s="17">
        <v>1665.6810000000003</v>
      </c>
      <c r="D9" s="17">
        <v>54.951999999999998</v>
      </c>
      <c r="E9" s="36">
        <f t="shared" si="0"/>
        <v>3.2990710706311703E-2</v>
      </c>
      <c r="F9" s="17">
        <v>1511.126</v>
      </c>
      <c r="G9" s="17">
        <v>173.39999999999998</v>
      </c>
      <c r="H9" s="5">
        <f t="shared" si="1"/>
        <v>0.11474886938613986</v>
      </c>
    </row>
    <row r="10" spans="1:11" ht="20.25" x14ac:dyDescent="0.25">
      <c r="A10" s="43"/>
      <c r="B10" s="3" t="s">
        <v>10</v>
      </c>
      <c r="C10" s="17">
        <v>45</v>
      </c>
      <c r="D10" s="17">
        <v>5.0000000000000001E-3</v>
      </c>
      <c r="E10" s="36">
        <f t="shared" si="0"/>
        <v>1.1111111111111112E-4</v>
      </c>
      <c r="F10" s="17">
        <v>41.7</v>
      </c>
      <c r="G10" s="17">
        <v>3.5999999999999997E-2</v>
      </c>
      <c r="H10" s="5">
        <f t="shared" si="1"/>
        <v>8.6330935251798544E-4</v>
      </c>
    </row>
    <row r="11" spans="1:11" ht="20.25" x14ac:dyDescent="0.25">
      <c r="A11" s="43"/>
      <c r="B11" s="3" t="s">
        <v>11</v>
      </c>
      <c r="C11" s="17">
        <v>24.58</v>
      </c>
      <c r="D11" s="17">
        <v>0.35599999999999998</v>
      </c>
      <c r="E11" s="36">
        <f t="shared" si="0"/>
        <v>1.4483319772172498E-2</v>
      </c>
      <c r="F11" s="17">
        <v>24.48</v>
      </c>
      <c r="G11" s="17">
        <v>9.9000000000000005E-2</v>
      </c>
      <c r="H11" s="5">
        <f t="shared" si="1"/>
        <v>4.0441176470588239E-3</v>
      </c>
    </row>
    <row r="12" spans="1:11" ht="20.25" x14ac:dyDescent="0.25">
      <c r="A12" s="43"/>
      <c r="B12" s="3" t="s">
        <v>12</v>
      </c>
      <c r="C12" s="4">
        <v>15</v>
      </c>
      <c r="D12" s="17"/>
      <c r="E12" s="36">
        <f t="shared" si="0"/>
        <v>0</v>
      </c>
      <c r="F12" s="17">
        <v>15</v>
      </c>
      <c r="G12" s="17"/>
      <c r="H12" s="5">
        <f t="shared" si="1"/>
        <v>0</v>
      </c>
    </row>
    <row r="13" spans="1:11" ht="20.25" x14ac:dyDescent="0.25">
      <c r="A13" s="43"/>
      <c r="B13" s="3" t="s">
        <v>41</v>
      </c>
      <c r="C13" s="4">
        <v>89.7</v>
      </c>
      <c r="D13" s="17">
        <v>23.651</v>
      </c>
      <c r="E13" s="36">
        <f t="shared" si="0"/>
        <v>0.26366778149386844</v>
      </c>
      <c r="F13" s="17">
        <v>88.8</v>
      </c>
      <c r="G13" s="17">
        <v>5.0140000000000002</v>
      </c>
      <c r="H13" s="5">
        <f t="shared" si="1"/>
        <v>5.646396396396397E-2</v>
      </c>
    </row>
    <row r="14" spans="1:11" ht="20.25" x14ac:dyDescent="0.25">
      <c r="A14" s="6" t="s">
        <v>13</v>
      </c>
      <c r="B14" s="3"/>
      <c r="C14" s="7">
        <f>SUM(C6:C13)</f>
        <v>77125.7</v>
      </c>
      <c r="D14" s="33">
        <f>SUM(D6:D13)</f>
        <v>46758.853999999992</v>
      </c>
      <c r="E14" s="37">
        <f t="shared" si="0"/>
        <v>0.60626813111582767</v>
      </c>
      <c r="F14" s="33">
        <f>SUM(F6:F13)</f>
        <v>74012.457999999999</v>
      </c>
      <c r="G14" s="33">
        <f>SUM(G6:G13)</f>
        <v>43171.797000000013</v>
      </c>
      <c r="H14" s="8">
        <f t="shared" si="1"/>
        <v>0.58330446206772402</v>
      </c>
    </row>
    <row r="15" spans="1:11" ht="40.5" customHeight="1" x14ac:dyDescent="0.25">
      <c r="A15" s="43" t="s">
        <v>46</v>
      </c>
      <c r="B15" s="3" t="s">
        <v>7</v>
      </c>
      <c r="C15" s="17">
        <v>3473.7980000000002</v>
      </c>
      <c r="D15" s="17">
        <v>1709.3519999999999</v>
      </c>
      <c r="E15" s="36">
        <f t="shared" si="0"/>
        <v>0.49207006279582166</v>
      </c>
      <c r="F15" s="17">
        <v>3468.605</v>
      </c>
      <c r="G15" s="17">
        <v>3207.3769999999995</v>
      </c>
      <c r="H15" s="5">
        <f t="shared" si="1"/>
        <v>0.92468787884466508</v>
      </c>
    </row>
    <row r="16" spans="1:11" ht="20.25" x14ac:dyDescent="0.25">
      <c r="A16" s="43"/>
      <c r="B16" s="3" t="s">
        <v>14</v>
      </c>
      <c r="C16" s="17">
        <v>275.07499999999993</v>
      </c>
      <c r="D16" s="17">
        <v>92.949000000000012</v>
      </c>
      <c r="E16" s="36">
        <f t="shared" si="0"/>
        <v>0.33790420794328835</v>
      </c>
      <c r="F16" s="17">
        <v>278.58</v>
      </c>
      <c r="G16" s="17">
        <v>53.552000000000007</v>
      </c>
      <c r="H16" s="5">
        <f t="shared" si="1"/>
        <v>0.19223203388613688</v>
      </c>
    </row>
    <row r="17" spans="1:8" ht="20.25" x14ac:dyDescent="0.25">
      <c r="A17" s="43"/>
      <c r="B17" s="3" t="s">
        <v>15</v>
      </c>
      <c r="C17" s="17">
        <v>146.58500000000004</v>
      </c>
      <c r="D17" s="17">
        <v>48.293000000000006</v>
      </c>
      <c r="E17" s="36">
        <f t="shared" si="0"/>
        <v>0.3294539004673056</v>
      </c>
      <c r="F17" s="17">
        <v>149.55000000000001</v>
      </c>
      <c r="G17" s="17">
        <v>27.386999999999997</v>
      </c>
      <c r="H17" s="5">
        <f t="shared" si="1"/>
        <v>0.18312938816449345</v>
      </c>
    </row>
    <row r="18" spans="1:8" ht="43.5" customHeight="1" x14ac:dyDescent="0.25">
      <c r="A18" s="43"/>
      <c r="B18" s="3" t="s">
        <v>16</v>
      </c>
      <c r="C18" s="17">
        <v>69.063000000000002</v>
      </c>
      <c r="D18" s="17">
        <v>11.677999999999999</v>
      </c>
      <c r="E18" s="36">
        <f t="shared" si="0"/>
        <v>0.16909198847429158</v>
      </c>
      <c r="F18" s="17">
        <v>54.707000000000001</v>
      </c>
      <c r="G18" s="17">
        <v>6.8999999999999995</v>
      </c>
      <c r="H18" s="5">
        <f t="shared" si="1"/>
        <v>0.12612645548101703</v>
      </c>
    </row>
    <row r="19" spans="1:8" ht="20.25" x14ac:dyDescent="0.25">
      <c r="A19" s="43"/>
      <c r="B19" s="3" t="s">
        <v>17</v>
      </c>
      <c r="C19" s="17">
        <v>95.533999999999992</v>
      </c>
      <c r="D19" s="17">
        <v>31.21</v>
      </c>
      <c r="E19" s="36">
        <f t="shared" si="0"/>
        <v>0.32668997425000529</v>
      </c>
      <c r="F19" s="17">
        <v>94.77600000000001</v>
      </c>
      <c r="G19" s="17">
        <v>36.300999999999995</v>
      </c>
      <c r="H19" s="5">
        <f t="shared" si="1"/>
        <v>0.38301890774035613</v>
      </c>
    </row>
    <row r="20" spans="1:8" ht="20.25" x14ac:dyDescent="0.25">
      <c r="A20" s="43"/>
      <c r="B20" s="3" t="s">
        <v>18</v>
      </c>
      <c r="C20" s="18">
        <v>69.900000000000006</v>
      </c>
      <c r="D20" s="17">
        <v>44.068999999999996</v>
      </c>
      <c r="E20" s="36">
        <f t="shared" si="0"/>
        <v>0.63045779685264647</v>
      </c>
      <c r="F20" s="18">
        <v>69.8</v>
      </c>
      <c r="G20" s="17">
        <v>68.314999999999998</v>
      </c>
      <c r="H20" s="5">
        <f t="shared" si="1"/>
        <v>0.97872492836676217</v>
      </c>
    </row>
    <row r="21" spans="1:8" ht="31.5" customHeight="1" x14ac:dyDescent="0.25">
      <c r="A21" s="43"/>
      <c r="B21" s="3" t="s">
        <v>19</v>
      </c>
      <c r="C21" s="9">
        <v>19.98</v>
      </c>
      <c r="D21" s="17">
        <v>2.948</v>
      </c>
      <c r="E21" s="36">
        <f t="shared" si="0"/>
        <v>0.14754754754754754</v>
      </c>
      <c r="F21" s="18">
        <v>19.88</v>
      </c>
      <c r="G21" s="17">
        <v>5.6810000000000009</v>
      </c>
      <c r="H21" s="5">
        <f t="shared" si="1"/>
        <v>0.28576458752515099</v>
      </c>
    </row>
    <row r="22" spans="1:8" ht="20.25" x14ac:dyDescent="0.25">
      <c r="A22" s="43"/>
      <c r="B22" s="3" t="s">
        <v>20</v>
      </c>
      <c r="C22" s="9">
        <v>4.95</v>
      </c>
      <c r="D22" s="17">
        <v>0.04</v>
      </c>
      <c r="E22" s="36">
        <f t="shared" si="0"/>
        <v>8.0808080808080808E-3</v>
      </c>
      <c r="F22" s="18">
        <v>4.95</v>
      </c>
      <c r="G22" s="17">
        <v>5.2999999999999999E-2</v>
      </c>
      <c r="H22" s="5">
        <f t="shared" si="1"/>
        <v>1.0707070707070707E-2</v>
      </c>
    </row>
    <row r="23" spans="1:8" ht="20.25" x14ac:dyDescent="0.25">
      <c r="A23" s="43"/>
      <c r="B23" s="3" t="s">
        <v>21</v>
      </c>
      <c r="C23" s="9">
        <v>4.99</v>
      </c>
      <c r="D23" s="17">
        <v>7.3000000000000009E-2</v>
      </c>
      <c r="E23" s="36">
        <f t="shared" si="0"/>
        <v>1.4629258517034069E-2</v>
      </c>
      <c r="F23" s="18">
        <v>4.99</v>
      </c>
      <c r="G23" s="17">
        <v>0.04</v>
      </c>
      <c r="H23" s="5">
        <f t="shared" si="1"/>
        <v>8.0160320641282558E-3</v>
      </c>
    </row>
    <row r="24" spans="1:8" ht="20.25" x14ac:dyDescent="0.25">
      <c r="A24" s="43"/>
      <c r="B24" s="3" t="s">
        <v>22</v>
      </c>
      <c r="C24" s="9">
        <v>0.95</v>
      </c>
      <c r="D24" s="17"/>
      <c r="E24" s="36">
        <f t="shared" si="0"/>
        <v>0</v>
      </c>
      <c r="F24" s="18">
        <v>0.95</v>
      </c>
      <c r="G24" s="17"/>
      <c r="H24" s="5">
        <f t="shared" si="1"/>
        <v>0</v>
      </c>
    </row>
    <row r="25" spans="1:8" ht="45" customHeight="1" x14ac:dyDescent="0.25">
      <c r="A25" s="43"/>
      <c r="B25" s="3" t="s">
        <v>23</v>
      </c>
      <c r="C25" s="9">
        <v>99.998000000000005</v>
      </c>
      <c r="D25" s="17">
        <v>27.374999999999996</v>
      </c>
      <c r="E25" s="36">
        <f t="shared" si="0"/>
        <v>0.27375547510950216</v>
      </c>
      <c r="F25" s="18">
        <v>99.9</v>
      </c>
      <c r="G25" s="17">
        <v>14.534000000000002</v>
      </c>
      <c r="H25" s="5">
        <f t="shared" si="1"/>
        <v>0.14548548548548551</v>
      </c>
    </row>
    <row r="26" spans="1:8" ht="25.5" customHeight="1" x14ac:dyDescent="0.25">
      <c r="A26" s="6" t="s">
        <v>13</v>
      </c>
      <c r="B26" s="3"/>
      <c r="C26" s="7">
        <f>SUM(C15:C25)</f>
        <v>4260.8229999999985</v>
      </c>
      <c r="D26" s="33">
        <f>SUM(D15:D25)</f>
        <v>1967.9870000000003</v>
      </c>
      <c r="E26" s="37">
        <f t="shared" si="0"/>
        <v>0.46187954768362849</v>
      </c>
      <c r="F26" s="33">
        <f>SUM(F15:F25)</f>
        <v>4246.6879999999992</v>
      </c>
      <c r="G26" s="33">
        <f>SUM(G15:G25)</f>
        <v>3420.14</v>
      </c>
      <c r="H26" s="8">
        <f t="shared" si="1"/>
        <v>0.80536644085932396</v>
      </c>
    </row>
    <row r="27" spans="1:8" ht="20.25" customHeight="1" x14ac:dyDescent="0.25">
      <c r="A27" s="45" t="s">
        <v>42</v>
      </c>
      <c r="B27" s="3" t="s">
        <v>14</v>
      </c>
      <c r="C27" s="17">
        <v>1135.5639999999999</v>
      </c>
      <c r="D27" s="17">
        <v>274.31200000000001</v>
      </c>
      <c r="E27" s="36">
        <f t="shared" si="0"/>
        <v>0.24156454413841935</v>
      </c>
      <c r="F27" s="17">
        <v>1145.6800000000003</v>
      </c>
      <c r="G27" s="17">
        <v>132.33700000000002</v>
      </c>
      <c r="H27" s="5">
        <f t="shared" si="1"/>
        <v>0.11550956637106347</v>
      </c>
    </row>
    <row r="28" spans="1:8" ht="20.25" x14ac:dyDescent="0.25">
      <c r="A28" s="46"/>
      <c r="B28" s="3" t="s">
        <v>15</v>
      </c>
      <c r="C28" s="17">
        <v>252.36299999999997</v>
      </c>
      <c r="D28" s="17">
        <v>61.650999999999996</v>
      </c>
      <c r="E28" s="36">
        <f t="shared" si="0"/>
        <v>0.24429492437480932</v>
      </c>
      <c r="F28" s="17">
        <v>259.77</v>
      </c>
      <c r="G28" s="17">
        <v>48.42</v>
      </c>
      <c r="H28" s="5">
        <f t="shared" si="1"/>
        <v>0.18639565769719368</v>
      </c>
    </row>
    <row r="29" spans="1:8" ht="47.25" customHeight="1" x14ac:dyDescent="0.25">
      <c r="A29" s="46"/>
      <c r="B29" s="3" t="s">
        <v>16</v>
      </c>
      <c r="C29" s="17">
        <v>243.52900000000002</v>
      </c>
      <c r="D29" s="17">
        <v>57.945999999999998</v>
      </c>
      <c r="E29" s="36">
        <f t="shared" si="0"/>
        <v>0.23794291439623202</v>
      </c>
      <c r="F29" s="17">
        <v>229.26499999999999</v>
      </c>
      <c r="G29" s="17">
        <v>44.994</v>
      </c>
      <c r="H29" s="5">
        <f t="shared" si="1"/>
        <v>0.19625324406254771</v>
      </c>
    </row>
    <row r="30" spans="1:8" ht="20.25" x14ac:dyDescent="0.25">
      <c r="A30" s="46"/>
      <c r="B30" s="3" t="s">
        <v>17</v>
      </c>
      <c r="C30" s="17">
        <v>558.83799999999997</v>
      </c>
      <c r="D30" s="17">
        <v>203.20999999999998</v>
      </c>
      <c r="E30" s="36">
        <f t="shared" si="0"/>
        <v>0.36362953127740061</v>
      </c>
      <c r="F30" s="17">
        <v>568.4910000000001</v>
      </c>
      <c r="G30" s="17">
        <v>165.89699999999999</v>
      </c>
      <c r="H30" s="5">
        <f t="shared" si="1"/>
        <v>0.29181992327055301</v>
      </c>
    </row>
    <row r="31" spans="1:8" ht="20.25" x14ac:dyDescent="0.25">
      <c r="A31" s="46"/>
      <c r="B31" s="3" t="s">
        <v>18</v>
      </c>
      <c r="C31" s="18">
        <v>199.97</v>
      </c>
      <c r="D31" s="17">
        <v>164.68199999999999</v>
      </c>
      <c r="E31" s="36">
        <f t="shared" si="0"/>
        <v>0.82353353002950436</v>
      </c>
      <c r="F31" s="18">
        <v>199.77</v>
      </c>
      <c r="G31" s="17">
        <v>219.19900000000001</v>
      </c>
      <c r="H31" s="5">
        <f t="shared" si="1"/>
        <v>1.097256845372178</v>
      </c>
    </row>
    <row r="32" spans="1:8" ht="48.75" customHeight="1" x14ac:dyDescent="0.25">
      <c r="A32" s="46"/>
      <c r="B32" s="3" t="s">
        <v>24</v>
      </c>
      <c r="C32" s="18">
        <v>399.99</v>
      </c>
      <c r="D32" s="17">
        <v>340.60399999999993</v>
      </c>
      <c r="E32" s="36">
        <f t="shared" si="0"/>
        <v>0.85153128828220681</v>
      </c>
      <c r="F32" s="18">
        <v>399.69</v>
      </c>
      <c r="G32" s="17">
        <v>56.722999999999999</v>
      </c>
      <c r="H32" s="5">
        <f t="shared" si="1"/>
        <v>0.14191748605169005</v>
      </c>
    </row>
    <row r="33" spans="1:8" ht="20.25" x14ac:dyDescent="0.25">
      <c r="A33" s="46"/>
      <c r="B33" s="3" t="s">
        <v>25</v>
      </c>
      <c r="C33" s="18">
        <v>99.8</v>
      </c>
      <c r="D33" s="17">
        <v>13.045000000000002</v>
      </c>
      <c r="E33" s="36">
        <f t="shared" si="0"/>
        <v>0.1307114228456914</v>
      </c>
      <c r="F33" s="18">
        <v>99.9</v>
      </c>
      <c r="G33" s="17">
        <v>0.48499999999999999</v>
      </c>
      <c r="H33" s="5">
        <f t="shared" si="1"/>
        <v>4.854854854854854E-3</v>
      </c>
    </row>
    <row r="34" spans="1:8" ht="20.25" x14ac:dyDescent="0.25">
      <c r="A34" s="46"/>
      <c r="B34" s="3" t="s">
        <v>19</v>
      </c>
      <c r="C34" s="18">
        <v>1.98</v>
      </c>
      <c r="D34" s="17">
        <v>6.6000000000000003E-2</v>
      </c>
      <c r="E34" s="36">
        <f t="shared" si="0"/>
        <v>3.3333333333333333E-2</v>
      </c>
      <c r="F34" s="18">
        <v>1.88</v>
      </c>
      <c r="G34" s="17">
        <v>0.19</v>
      </c>
      <c r="H34" s="5">
        <f>G34/F34</f>
        <v>0.10106382978723405</v>
      </c>
    </row>
    <row r="35" spans="1:8" ht="20.25" x14ac:dyDescent="0.25">
      <c r="A35" s="46"/>
      <c r="B35" s="3" t="s">
        <v>20</v>
      </c>
      <c r="C35" s="18">
        <v>49.94</v>
      </c>
      <c r="D35" s="17">
        <v>0.55800000000000005</v>
      </c>
      <c r="E35" s="36">
        <f t="shared" si="0"/>
        <v>1.117340808970765E-2</v>
      </c>
      <c r="F35" s="18">
        <v>49.84</v>
      </c>
      <c r="G35" s="17">
        <v>0.55900000000000005</v>
      </c>
      <c r="H35" s="5">
        <f>G35/F35</f>
        <v>1.1215890850722311E-2</v>
      </c>
    </row>
    <row r="36" spans="1:8" ht="20.25" x14ac:dyDescent="0.25">
      <c r="A36" s="46"/>
      <c r="B36" s="3" t="s">
        <v>21</v>
      </c>
      <c r="C36" s="18">
        <v>29.98</v>
      </c>
      <c r="D36" s="17">
        <v>7.0559999999999992</v>
      </c>
      <c r="E36" s="36">
        <f t="shared" si="0"/>
        <v>0.23535690460306868</v>
      </c>
      <c r="F36" s="18">
        <v>29.88</v>
      </c>
      <c r="G36" s="17">
        <v>3.2120000000000002</v>
      </c>
      <c r="H36" s="5">
        <f t="shared" si="1"/>
        <v>0.10749665327978582</v>
      </c>
    </row>
    <row r="37" spans="1:8" ht="20.25" x14ac:dyDescent="0.25">
      <c r="A37" s="46"/>
      <c r="B37" s="3" t="s">
        <v>22</v>
      </c>
      <c r="C37" s="18">
        <v>119.9</v>
      </c>
      <c r="D37" s="17">
        <v>2.4630000000000001</v>
      </c>
      <c r="E37" s="36">
        <f t="shared" si="0"/>
        <v>2.054211843202669E-2</v>
      </c>
      <c r="F37" s="18">
        <v>99.8</v>
      </c>
      <c r="G37" s="17">
        <v>3.7080000000000002</v>
      </c>
      <c r="H37" s="5">
        <f t="shared" si="1"/>
        <v>3.7154308617234469E-2</v>
      </c>
    </row>
    <row r="38" spans="1:8" ht="37.5" customHeight="1" x14ac:dyDescent="0.25">
      <c r="A38" s="46"/>
      <c r="B38" s="3" t="s">
        <v>23</v>
      </c>
      <c r="C38" s="18">
        <v>299.5</v>
      </c>
      <c r="D38" s="17">
        <v>103.483</v>
      </c>
      <c r="E38" s="36">
        <f t="shared" si="0"/>
        <v>0.34551919866444075</v>
      </c>
      <c r="F38" s="18">
        <v>300</v>
      </c>
      <c r="G38" s="17">
        <v>57.157999999999987</v>
      </c>
      <c r="H38" s="5">
        <f t="shared" si="1"/>
        <v>0.19052666666666662</v>
      </c>
    </row>
    <row r="39" spans="1:8" s="20" customFormat="1" ht="35.25" customHeight="1" x14ac:dyDescent="0.25">
      <c r="A39" s="46"/>
      <c r="B39" s="3" t="s">
        <v>38</v>
      </c>
      <c r="C39" s="18">
        <v>1.97</v>
      </c>
      <c r="D39" s="17">
        <v>8.3999999999999991E-2</v>
      </c>
      <c r="E39" s="36">
        <f t="shared" si="0"/>
        <v>4.2639593908629439E-2</v>
      </c>
      <c r="F39" s="18">
        <v>2.87</v>
      </c>
      <c r="G39" s="17">
        <v>8.1000000000000016E-2</v>
      </c>
      <c r="H39" s="5">
        <f t="shared" si="1"/>
        <v>2.8222996515679447E-2</v>
      </c>
    </row>
    <row r="40" spans="1:8" ht="33" customHeight="1" x14ac:dyDescent="0.25">
      <c r="A40" s="46"/>
      <c r="B40" s="3" t="s">
        <v>27</v>
      </c>
      <c r="C40" s="18">
        <v>60</v>
      </c>
      <c r="D40" s="17">
        <v>25.422000000000001</v>
      </c>
      <c r="E40" s="36">
        <f t="shared" si="0"/>
        <v>0.42370000000000002</v>
      </c>
      <c r="F40" s="18">
        <v>60</v>
      </c>
      <c r="G40" s="17">
        <v>18.979999999999997</v>
      </c>
      <c r="H40" s="5">
        <f t="shared" si="1"/>
        <v>0.3163333333333333</v>
      </c>
    </row>
    <row r="41" spans="1:8" s="19" customFormat="1" ht="24" customHeight="1" x14ac:dyDescent="0.25">
      <c r="A41" s="46"/>
      <c r="B41" s="3" t="s">
        <v>28</v>
      </c>
      <c r="C41" s="18">
        <v>50</v>
      </c>
      <c r="D41" s="17">
        <v>39.32</v>
      </c>
      <c r="E41" s="36">
        <f t="shared" si="0"/>
        <v>0.78639999999999999</v>
      </c>
      <c r="F41" s="18">
        <v>70</v>
      </c>
      <c r="G41" s="17">
        <v>14.712999999999999</v>
      </c>
      <c r="H41" s="5">
        <f t="shared" si="1"/>
        <v>0.21018571428571428</v>
      </c>
    </row>
    <row r="42" spans="1:8" ht="20.25" x14ac:dyDescent="0.25">
      <c r="A42" s="52"/>
      <c r="B42" s="3" t="s">
        <v>43</v>
      </c>
      <c r="C42" s="9">
        <v>9.98</v>
      </c>
      <c r="D42" s="18">
        <v>0</v>
      </c>
      <c r="E42" s="36">
        <f t="shared" si="0"/>
        <v>0</v>
      </c>
      <c r="F42" s="18">
        <v>9.8800000000000008</v>
      </c>
      <c r="G42" s="17">
        <v>0.33899999999999997</v>
      </c>
      <c r="H42" s="5">
        <f>G42/F42</f>
        <v>3.4311740890688253E-2</v>
      </c>
    </row>
    <row r="43" spans="1:8" ht="27" customHeight="1" x14ac:dyDescent="0.25">
      <c r="A43" s="6" t="s">
        <v>13</v>
      </c>
      <c r="B43" s="3"/>
      <c r="C43" s="7">
        <f>SUM(C27:C42)</f>
        <v>3513.3040000000001</v>
      </c>
      <c r="D43" s="33">
        <f>SUM(D27:D42)</f>
        <v>1293.9019999999998</v>
      </c>
      <c r="E43" s="37">
        <f t="shared" si="0"/>
        <v>0.36828637658454827</v>
      </c>
      <c r="F43" s="33">
        <f>SUM(F27:F42)</f>
        <v>3526.7160000000008</v>
      </c>
      <c r="G43" s="33">
        <f>SUM(G27:G42)</f>
        <v>766.995</v>
      </c>
      <c r="H43" s="8">
        <f t="shared" si="1"/>
        <v>0.21748136226449757</v>
      </c>
    </row>
    <row r="44" spans="1:8" ht="20.25" customHeight="1" x14ac:dyDescent="0.25">
      <c r="A44" s="45" t="s">
        <v>45</v>
      </c>
      <c r="B44" s="10" t="s">
        <v>26</v>
      </c>
      <c r="C44" s="9">
        <v>1.35</v>
      </c>
      <c r="D44" s="17">
        <v>0.65500000000000003</v>
      </c>
      <c r="E44" s="36">
        <f t="shared" si="0"/>
        <v>0.48518518518518516</v>
      </c>
      <c r="F44" s="18">
        <v>1.2</v>
      </c>
      <c r="G44" s="17">
        <v>0.32800000000000001</v>
      </c>
      <c r="H44" s="5">
        <f t="shared" si="1"/>
        <v>0.27333333333333337</v>
      </c>
    </row>
    <row r="45" spans="1:8" ht="20.25" x14ac:dyDescent="0.25">
      <c r="A45" s="46"/>
      <c r="B45" s="10" t="s">
        <v>29</v>
      </c>
      <c r="C45" s="9">
        <v>10.199999999999999</v>
      </c>
      <c r="D45" s="17">
        <v>8.5999999999999993E-2</v>
      </c>
      <c r="E45" s="36">
        <f t="shared" si="0"/>
        <v>8.431372549019607E-3</v>
      </c>
      <c r="F45" s="18">
        <v>11.4</v>
      </c>
      <c r="G45" s="17">
        <v>2.5000000000000001E-2</v>
      </c>
      <c r="H45" s="5">
        <f t="shared" si="1"/>
        <v>2.1929824561403508E-3</v>
      </c>
    </row>
    <row r="46" spans="1:8" ht="20.25" x14ac:dyDescent="0.25">
      <c r="A46" s="46"/>
      <c r="B46" s="10" t="s">
        <v>17</v>
      </c>
      <c r="C46" s="9">
        <v>3.3</v>
      </c>
      <c r="D46" s="17">
        <v>0.59299999999999997</v>
      </c>
      <c r="E46" s="36">
        <f t="shared" si="0"/>
        <v>0.17969696969696969</v>
      </c>
      <c r="F46" s="18">
        <v>3.6</v>
      </c>
      <c r="G46" s="17">
        <v>0.184</v>
      </c>
      <c r="H46" s="5">
        <f t="shared" si="1"/>
        <v>5.1111111111111107E-2</v>
      </c>
    </row>
    <row r="47" spans="1:8" ht="20.25" x14ac:dyDescent="0.25">
      <c r="A47" s="46"/>
      <c r="B47" s="10" t="s">
        <v>30</v>
      </c>
      <c r="C47" s="9">
        <v>0</v>
      </c>
      <c r="D47" s="17"/>
      <c r="E47" s="36">
        <v>0</v>
      </c>
      <c r="F47" s="18">
        <v>0.5</v>
      </c>
      <c r="G47" s="17">
        <v>4.2000000000000003E-2</v>
      </c>
      <c r="H47" s="5">
        <f t="shared" si="1"/>
        <v>8.4000000000000005E-2</v>
      </c>
    </row>
    <row r="48" spans="1:8" ht="20.25" x14ac:dyDescent="0.25">
      <c r="A48" s="46"/>
      <c r="B48" s="10" t="s">
        <v>20</v>
      </c>
      <c r="C48" s="9">
        <v>0.25</v>
      </c>
      <c r="D48" s="17">
        <v>2.8999999999999998E-2</v>
      </c>
      <c r="E48" s="36">
        <f t="shared" ref="E48:E49" si="2">D48/C48</f>
        <v>0.11599999999999999</v>
      </c>
      <c r="F48" s="18">
        <v>0.5</v>
      </c>
      <c r="G48" s="17">
        <v>6.5000000000000002E-2</v>
      </c>
      <c r="H48" s="5">
        <f t="shared" ref="H48:H49" si="3">G48/F48</f>
        <v>0.13</v>
      </c>
    </row>
    <row r="49" spans="1:23" ht="20.25" x14ac:dyDescent="0.25">
      <c r="A49" s="46"/>
      <c r="B49" s="10" t="s">
        <v>14</v>
      </c>
      <c r="C49" s="9">
        <v>0.45</v>
      </c>
      <c r="D49" s="17">
        <v>8.5999999999999993E-2</v>
      </c>
      <c r="E49" s="36">
        <f t="shared" si="2"/>
        <v>0.19111111111111109</v>
      </c>
      <c r="F49" s="18">
        <v>0.5</v>
      </c>
      <c r="G49" s="17">
        <v>6.6000000000000003E-2</v>
      </c>
      <c r="H49" s="5">
        <f t="shared" si="3"/>
        <v>0.13200000000000001</v>
      </c>
    </row>
    <row r="50" spans="1:23" ht="20.25" x14ac:dyDescent="0.25">
      <c r="A50" s="46"/>
      <c r="B50" s="10" t="s">
        <v>21</v>
      </c>
      <c r="C50" s="9">
        <v>0.45</v>
      </c>
      <c r="D50" s="17">
        <v>0.156</v>
      </c>
      <c r="E50" s="36">
        <f t="shared" si="0"/>
        <v>0.34666666666666668</v>
      </c>
      <c r="F50" s="18">
        <v>0.5</v>
      </c>
      <c r="G50" s="17">
        <v>0.17</v>
      </c>
      <c r="H50" s="5">
        <f t="shared" si="1"/>
        <v>0.34</v>
      </c>
      <c r="N50" s="11"/>
      <c r="O50" s="44"/>
      <c r="P50" s="44"/>
      <c r="Q50" s="40"/>
      <c r="R50" s="40"/>
      <c r="S50" s="11"/>
    </row>
    <row r="51" spans="1:23" ht="20.25" x14ac:dyDescent="0.25">
      <c r="A51" s="46"/>
      <c r="B51" s="10" t="s">
        <v>19</v>
      </c>
      <c r="C51" s="9">
        <v>0.95</v>
      </c>
      <c r="D51" s="17">
        <v>0.109</v>
      </c>
      <c r="E51" s="36">
        <f t="shared" si="0"/>
        <v>0.11473684210526316</v>
      </c>
      <c r="F51" s="18">
        <v>0.9</v>
      </c>
      <c r="G51" s="17">
        <v>0.105</v>
      </c>
      <c r="H51" s="5">
        <f t="shared" si="1"/>
        <v>0.11666666666666665</v>
      </c>
      <c r="N51" s="11"/>
      <c r="O51" s="12"/>
      <c r="P51" s="12"/>
      <c r="Q51" s="13"/>
      <c r="R51" s="13"/>
      <c r="S51" s="11"/>
    </row>
    <row r="52" spans="1:23" ht="25.5" customHeight="1" x14ac:dyDescent="0.25">
      <c r="A52" s="46"/>
      <c r="B52" s="10" t="s">
        <v>18</v>
      </c>
      <c r="C52" s="9">
        <v>4.0999999999999996</v>
      </c>
      <c r="D52" s="17">
        <v>0.26600000000000001</v>
      </c>
      <c r="E52" s="36">
        <f t="shared" ref="E52" si="4">D52/C52</f>
        <v>6.4878048780487821E-2</v>
      </c>
      <c r="F52" s="18">
        <v>4.2</v>
      </c>
      <c r="G52" s="17">
        <v>8.7999999999999995E-2</v>
      </c>
      <c r="H52" s="5">
        <f t="shared" ref="H52" si="5">G52/F52</f>
        <v>2.0952380952380951E-2</v>
      </c>
    </row>
    <row r="53" spans="1:23" ht="33" customHeight="1" x14ac:dyDescent="0.25">
      <c r="A53" s="6" t="s">
        <v>13</v>
      </c>
      <c r="B53" s="22"/>
      <c r="C53" s="24">
        <f t="shared" ref="C53:G53" si="6">SUM(C44:C52)</f>
        <v>21.049999999999997</v>
      </c>
      <c r="D53" s="38">
        <f t="shared" si="6"/>
        <v>1.98</v>
      </c>
      <c r="E53" s="25">
        <f>D53/C53</f>
        <v>9.4061757719714978E-2</v>
      </c>
      <c r="F53" s="24">
        <f t="shared" si="6"/>
        <v>23.299999999999997</v>
      </c>
      <c r="G53" s="38">
        <f t="shared" si="6"/>
        <v>1.0730000000000002</v>
      </c>
      <c r="H53" s="25">
        <f>G53/F53</f>
        <v>4.6051502145922761E-2</v>
      </c>
    </row>
    <row r="54" spans="1:23" ht="45.75" customHeight="1" x14ac:dyDescent="0.25">
      <c r="A54" s="23" t="s">
        <v>13</v>
      </c>
      <c r="B54" s="22"/>
      <c r="C54" s="24">
        <f>C14+C26+C43+C53</f>
        <v>84920.877000000008</v>
      </c>
      <c r="D54" s="38">
        <f>D14+D26+D43</f>
        <v>50020.742999999995</v>
      </c>
      <c r="E54" s="25">
        <f>D54/C54</f>
        <v>0.58902763097936439</v>
      </c>
      <c r="F54" s="24">
        <f>F14+F26+F43+F53</f>
        <v>81809.161999999997</v>
      </c>
      <c r="G54" s="38">
        <f>G14+G26+G43</f>
        <v>47358.932000000015</v>
      </c>
      <c r="H54" s="25">
        <f>G54/F54</f>
        <v>0.57889520980547404</v>
      </c>
    </row>
    <row r="55" spans="1:23" ht="42.75" customHeight="1" x14ac:dyDescent="0.25">
      <c r="A55" s="47" t="s">
        <v>52</v>
      </c>
      <c r="B55" s="48"/>
      <c r="C55" s="26"/>
      <c r="D55" s="26"/>
      <c r="E55" s="26"/>
      <c r="F55" s="26"/>
      <c r="G55" s="26"/>
      <c r="H55" s="27"/>
      <c r="I55" s="11"/>
      <c r="J55" s="11"/>
      <c r="K55" s="11"/>
    </row>
    <row r="56" spans="1:23" ht="50.25" customHeight="1" x14ac:dyDescent="0.25">
      <c r="A56" s="51" t="s">
        <v>49</v>
      </c>
      <c r="B56" s="51"/>
      <c r="C56" s="28" t="s">
        <v>40</v>
      </c>
      <c r="D56" s="39" t="s">
        <v>31</v>
      </c>
      <c r="E56" s="29"/>
      <c r="F56" s="30"/>
      <c r="G56" s="31"/>
      <c r="H56" s="29"/>
    </row>
    <row r="57" spans="1:23" ht="41.25" customHeight="1" x14ac:dyDescent="0.25">
      <c r="A57" s="14" t="s">
        <v>32</v>
      </c>
      <c r="B57" s="10">
        <v>112</v>
      </c>
      <c r="C57" s="34">
        <v>112</v>
      </c>
      <c r="D57" s="9"/>
      <c r="E57" s="49" t="s">
        <v>48</v>
      </c>
      <c r="F57" s="49"/>
      <c r="G57" s="49"/>
      <c r="H57" s="50"/>
    </row>
    <row r="58" spans="1:23" ht="35.25" customHeight="1" x14ac:dyDescent="0.35">
      <c r="A58" s="14" t="s">
        <v>33</v>
      </c>
      <c r="B58" s="32">
        <v>124</v>
      </c>
      <c r="C58" s="32">
        <v>74</v>
      </c>
      <c r="D58" s="32">
        <v>50</v>
      </c>
      <c r="E58" s="15" t="s">
        <v>39</v>
      </c>
      <c r="F58" s="15"/>
      <c r="G58" s="15"/>
      <c r="H58" s="15"/>
      <c r="P58" s="42"/>
      <c r="Q58" s="42"/>
      <c r="R58" s="42"/>
      <c r="S58" s="42"/>
      <c r="T58" s="42"/>
      <c r="U58" s="42"/>
      <c r="V58" s="42"/>
      <c r="W58" s="42"/>
    </row>
    <row r="59" spans="1:23" ht="42" customHeight="1" x14ac:dyDescent="0.25">
      <c r="A59" s="14" t="s">
        <v>34</v>
      </c>
      <c r="B59" s="32">
        <v>56</v>
      </c>
      <c r="C59" s="3">
        <v>55</v>
      </c>
      <c r="D59" s="35">
        <v>1</v>
      </c>
      <c r="E59" s="15" t="s">
        <v>53</v>
      </c>
      <c r="F59" s="15"/>
      <c r="G59" s="15"/>
      <c r="H59" s="15"/>
    </row>
    <row r="60" spans="1:23" ht="55.5" customHeight="1" x14ac:dyDescent="0.25">
      <c r="A60" s="14" t="s">
        <v>35</v>
      </c>
      <c r="B60" s="10">
        <v>2</v>
      </c>
      <c r="C60" s="10"/>
      <c r="D60" s="10">
        <v>2</v>
      </c>
      <c r="E60" s="41" t="s">
        <v>50</v>
      </c>
      <c r="F60" s="41"/>
      <c r="G60" s="41"/>
      <c r="H60" s="41"/>
    </row>
    <row r="61" spans="1:23" ht="40.5" x14ac:dyDescent="0.25">
      <c r="A61" s="14" t="s">
        <v>36</v>
      </c>
      <c r="B61" s="10">
        <v>24</v>
      </c>
      <c r="C61" s="10">
        <v>12</v>
      </c>
      <c r="D61" s="10" t="s">
        <v>47</v>
      </c>
    </row>
    <row r="314" spans="7:7" ht="20.25" x14ac:dyDescent="0.3">
      <c r="G314" s="16" t="s">
        <v>37</v>
      </c>
    </row>
  </sheetData>
  <mergeCells count="18">
    <mergeCell ref="A1:H1"/>
    <mergeCell ref="I1:K4"/>
    <mergeCell ref="A2:H2"/>
    <mergeCell ref="A4:A5"/>
    <mergeCell ref="B4:B5"/>
    <mergeCell ref="C4:E4"/>
    <mergeCell ref="F4:H4"/>
    <mergeCell ref="Q50:R50"/>
    <mergeCell ref="E60:H60"/>
    <mergeCell ref="P58:W58"/>
    <mergeCell ref="A6:A13"/>
    <mergeCell ref="A15:A25"/>
    <mergeCell ref="O50:P50"/>
    <mergeCell ref="A44:A52"/>
    <mergeCell ref="A55:B55"/>
    <mergeCell ref="E57:H57"/>
    <mergeCell ref="A56:B56"/>
    <mergeCell ref="A27:A42"/>
  </mergeCells>
  <printOptions verticalCentered="1"/>
  <pageMargins left="0.70833333333333304" right="0.31527777777777799" top="0.35416666666666702" bottom="0.35416666666666702" header="0.51180555555555496" footer="0.51180555555555496"/>
  <pageSetup paperSize="9" scale="4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Лист1!Print_Area_0</vt:lpstr>
      <vt:lpstr>Лист1!Область_печати</vt:lpstr>
      <vt:lpstr>Лист1!Сверка_05.06.2017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Специалист 1го разряда</cp:lastModifiedBy>
  <cp:revision>10</cp:revision>
  <cp:lastPrinted>2021-06-28T07:11:15Z</cp:lastPrinted>
  <dcterms:created xsi:type="dcterms:W3CDTF">2014-12-05T10:55:26Z</dcterms:created>
  <dcterms:modified xsi:type="dcterms:W3CDTF">2021-07-05T06:01:20Z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